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always" defaultThemeVersion="124226"/>
  <bookViews>
    <workbookView xWindow="0" yWindow="0" windowWidth="17496" windowHeight="11016" activeTab="15"/>
  </bookViews>
  <sheets>
    <sheet name="1" sheetId="1" r:id="rId1"/>
    <sheet name="2" sheetId="4" r:id="rId2"/>
    <sheet name="3" sheetId="5" r:id="rId3"/>
    <sheet name="4" sheetId="6" r:id="rId4"/>
    <sheet name="5" sheetId="19" r:id="rId5"/>
    <sheet name="6" sheetId="14" r:id="rId6"/>
    <sheet name="7" sheetId="24" r:id="rId7"/>
    <sheet name="8" sheetId="9" r:id="rId8"/>
    <sheet name="9" sheetId="21" r:id="rId9"/>
    <sheet name="9.1" sheetId="26" r:id="rId10"/>
    <sheet name="10" sheetId="10" r:id="rId11"/>
    <sheet name="11" sheetId="22" r:id="rId12"/>
    <sheet name="12" sheetId="29" r:id="rId13"/>
    <sheet name="13" sheetId="11" r:id="rId14"/>
    <sheet name="13.1" sheetId="27" r:id="rId15"/>
    <sheet name="ОО-2" sheetId="23" r:id="rId16"/>
  </sheets>
  <externalReferences>
    <externalReference r:id="rId17"/>
    <externalReference r:id="rId18"/>
  </externalReferences>
  <definedNames>
    <definedName name="_Toc302056274" localSheetId="11">'11'!$A$1</definedName>
    <definedName name="_Toc302056274" localSheetId="8">'9'!$A$1</definedName>
    <definedName name="Выбор" localSheetId="11">'[1]6'!$H$6:$H$8+'[1]6'!$H$19:$H$21</definedName>
    <definedName name="Выбор" localSheetId="6">'7'!#REF!+'7'!#REF!</definedName>
    <definedName name="Выбор" localSheetId="15">'[1]6'!$H$6:$H$8+'[1]6'!$H$19:$H$21</definedName>
    <definedName name="Выбор">'6'!$H$6:$H$6+'6'!#REF!</definedName>
    <definedName name="_xlnm.Print_Area" localSheetId="10">'10'!$A$1:$O$7</definedName>
    <definedName name="_xlnm.Print_Area" localSheetId="11">'11'!$A$1:$U$7</definedName>
    <definedName name="_xlnm.Print_Area" localSheetId="13">'13'!$A$1:$C$11</definedName>
    <definedName name="_xlnm.Print_Area" localSheetId="1">'2'!$A$1:$X$7</definedName>
    <definedName name="_xlnm.Print_Area" localSheetId="2">'3'!$A$1:$M$7</definedName>
    <definedName name="_xlnm.Print_Area" localSheetId="3">'4'!$A$1:$M$6</definedName>
    <definedName name="_xlnm.Print_Area" localSheetId="4">'5'!$A$1:$FX$9</definedName>
    <definedName name="_xlnm.Print_Area" localSheetId="5">'6'!$A$1:$L$7</definedName>
    <definedName name="_xlnm.Print_Area" localSheetId="6">'7'!$A$1:$G$7</definedName>
    <definedName name="_xlnm.Print_Area" localSheetId="7">'8'!$A$1:$H$5</definedName>
    <definedName name="_xlnm.Print_Area" localSheetId="8">'9'!$A$1:$L$7</definedName>
    <definedName name="Сеть" localSheetId="1" hidden="1">'2'!#REF!</definedName>
  </definedNames>
  <calcPr calcId="145621"/>
</workbook>
</file>

<file path=xl/calcChain.xml><?xml version="1.0" encoding="utf-8"?>
<calcChain xmlns="http://schemas.openxmlformats.org/spreadsheetml/2006/main">
  <c r="B6" i="14" l="1"/>
  <c r="B7" i="4" l="1"/>
  <c r="B5" i="26" s="1"/>
  <c r="Q7" i="4"/>
  <c r="D113" i="23" l="1"/>
  <c r="D112" i="23"/>
  <c r="D111" i="23"/>
  <c r="D110" i="23"/>
  <c r="D109" i="23"/>
  <c r="D107" i="23"/>
  <c r="D106" i="23"/>
  <c r="D105" i="23"/>
  <c r="F5" i="27"/>
  <c r="E5" i="27"/>
  <c r="G12" i="29"/>
  <c r="D131" i="23" l="1"/>
  <c r="D130" i="23"/>
  <c r="D129" i="23"/>
  <c r="D128" i="23"/>
  <c r="D127" i="23"/>
  <c r="D126" i="23"/>
  <c r="D125" i="23"/>
  <c r="D122" i="23"/>
  <c r="D132" i="23"/>
  <c r="D123" i="23"/>
  <c r="D124" i="23"/>
  <c r="C5" i="27"/>
  <c r="D108" i="23"/>
  <c r="D104" i="23"/>
  <c r="D102" i="23"/>
  <c r="D103" i="23"/>
  <c r="DH8" i="19"/>
  <c r="FV8" i="19"/>
  <c r="EZ8" i="19"/>
  <c r="ED8" i="19"/>
  <c r="G6" i="5"/>
  <c r="R7" i="4"/>
  <c r="D121" i="23" l="1"/>
  <c r="E32" i="23"/>
  <c r="F13" i="29"/>
  <c r="E13" i="29"/>
  <c r="D13" i="29"/>
  <c r="C13" i="29"/>
  <c r="G11" i="29"/>
  <c r="G13" i="29" l="1"/>
  <c r="B6" i="22" l="1"/>
  <c r="D83" i="23" l="1"/>
  <c r="D82" i="23"/>
  <c r="E39" i="23"/>
  <c r="E37" i="23"/>
  <c r="E36" i="23"/>
  <c r="E35" i="23"/>
  <c r="D35" i="23"/>
  <c r="E34" i="23"/>
  <c r="D34" i="23"/>
  <c r="D5" i="6" l="1"/>
  <c r="B6" i="24" l="1"/>
  <c r="J5" i="6" l="1"/>
  <c r="D37" i="23" s="1"/>
  <c r="X8" i="19" l="1"/>
  <c r="CL8" i="19" l="1"/>
  <c r="BP8" i="19"/>
  <c r="AT8" i="19"/>
  <c r="FX8" i="19" l="1"/>
  <c r="D43" i="23"/>
  <c r="F6" i="14" l="1"/>
  <c r="F5" i="6"/>
  <c r="G5" i="6"/>
  <c r="H5" i="6"/>
  <c r="D39" i="23" s="1"/>
  <c r="I5" i="6"/>
  <c r="D36" i="23" s="1"/>
  <c r="E5" i="6"/>
  <c r="B10" i="11"/>
  <c r="D6" i="14" l="1"/>
  <c r="B6" i="10" l="1"/>
  <c r="B6" i="21"/>
  <c r="B5" i="9" l="1"/>
  <c r="B8" i="19" l="1"/>
  <c r="B5" i="6"/>
  <c r="B6" i="5"/>
  <c r="C5" i="6" l="1"/>
  <c r="D32" i="23" s="1"/>
  <c r="G5" i="9" l="1"/>
  <c r="H5" i="9"/>
</calcChain>
</file>

<file path=xl/sharedStrings.xml><?xml version="1.0" encoding="utf-8"?>
<sst xmlns="http://schemas.openxmlformats.org/spreadsheetml/2006/main" count="832" uniqueCount="558">
  <si>
    <t>Всего</t>
  </si>
  <si>
    <t>Учебные компьютеры</t>
  </si>
  <si>
    <t>Компьютеры персонала</t>
  </si>
  <si>
    <t>Количество учебных рабочих мест в составе ЛВС</t>
  </si>
  <si>
    <t>Количество лицензий Microsoft Windows</t>
  </si>
  <si>
    <t>Количество лицензий Microsoft Office</t>
  </si>
  <si>
    <t>1. Общая информация</t>
  </si>
  <si>
    <t xml:space="preserve">телефон </t>
  </si>
  <si>
    <t>2. Сведения об учебном компьютерном оборудовании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</si>
  <si>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</si>
  <si>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</si>
  <si>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</si>
  <si>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</si>
  <si>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</si>
  <si>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</si>
  <si>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</si>
  <si>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</si>
  <si>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</si>
  <si>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2.7</t>
  </si>
  <si>
    <t>2.8</t>
  </si>
  <si>
    <t>2.10</t>
  </si>
  <si>
    <t>2.11</t>
  </si>
  <si>
    <t>2.12</t>
  </si>
  <si>
    <t>2.13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</si>
  <si>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</si>
  <si>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</si>
  <si>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</si>
  <si>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</si>
  <si>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</si>
  <si>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</si>
  <si>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</si>
  <si>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</si>
  <si>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</si>
  <si>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</si>
  <si>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</si>
  <si>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</si>
  <si>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</si>
  <si>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</si>
  <si>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</si>
  <si>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</si>
  <si>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</si>
  <si>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</si>
  <si>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</si>
  <si>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</si>
  <si>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</si>
  <si>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</si>
  <si>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</si>
  <si>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</si>
  <si>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</si>
  <si>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</si>
  <si>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</si>
  <si>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</si>
  <si>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</si>
  <si>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7.1</t>
  </si>
  <si>
    <t>7.2</t>
  </si>
  <si>
    <t>7.3</t>
  </si>
  <si>
    <t>7.4</t>
  </si>
  <si>
    <t>Количество используемых копий свободно распространяемых офисных пакетов</t>
  </si>
  <si>
    <t>Доля (%) легитимно используемых операционных систем</t>
  </si>
  <si>
    <t>Доля (%) легитимно используемых офисных пакетов</t>
  </si>
  <si>
    <t>Количество используемых средств защиты информации по типам:</t>
  </si>
  <si>
    <t>средства защиты от несанкционированного доступа</t>
  </si>
  <si>
    <t>антивирусные средства</t>
  </si>
  <si>
    <t>9.2</t>
  </si>
  <si>
    <t>9.3</t>
  </si>
  <si>
    <t>9.4</t>
  </si>
  <si>
    <t>Количество компьютерных классов*</t>
  </si>
  <si>
    <t>10.1</t>
  </si>
  <si>
    <t>10.3</t>
  </si>
  <si>
    <t>10.4</t>
  </si>
  <si>
    <t xml:space="preserve">М.П.                        </t>
  </si>
  <si>
    <t>подпись</t>
  </si>
  <si>
    <t>Исполнитель</t>
  </si>
  <si>
    <t>Наличие актов классификации ИСПДн (да/нет)</t>
  </si>
  <si>
    <t>Наличие моделей угроз ИСПДн (да/нет)</t>
  </si>
  <si>
    <t>Количество ИСПДн по классам/уровням защищенности</t>
  </si>
  <si>
    <t>Руководитель организации</t>
  </si>
  <si>
    <t>Количество компьютеров в компьютерных классах*</t>
  </si>
  <si>
    <t>Общее количество учебных компьютеров</t>
  </si>
  <si>
    <t>3. Сведения о компьютерном оборудовании у персонала организации</t>
  </si>
  <si>
    <t>Количество сегментов ЛВС</t>
  </si>
  <si>
    <t>Общее количество компьютеров в составе всех ИСПДН</t>
  </si>
  <si>
    <t>Обязательно заполнить!!!!</t>
  </si>
  <si>
    <t>(Ф.И.О. полностью)</t>
  </si>
  <si>
    <t>средства, полученные от приносящей доход деятельности</t>
  </si>
  <si>
    <t>краевой бюджет</t>
  </si>
  <si>
    <t>Наименование и количество единиц</t>
  </si>
  <si>
    <t>НШ</t>
  </si>
  <si>
    <t>ИКТ</t>
  </si>
  <si>
    <t>МАТ</t>
  </si>
  <si>
    <t>ФИЗ</t>
  </si>
  <si>
    <t>РУ</t>
  </si>
  <si>
    <t>ИСТ</t>
  </si>
  <si>
    <t>ХИМ</t>
  </si>
  <si>
    <t>БИО</t>
  </si>
  <si>
    <t>ГЕО</t>
  </si>
  <si>
    <t>ИН</t>
  </si>
  <si>
    <t>ОБЖ</t>
  </si>
  <si>
    <t>МУЗ</t>
  </si>
  <si>
    <t>ИЗО</t>
  </si>
  <si>
    <t>ТЕХ</t>
  </si>
  <si>
    <t>АЗ</t>
  </si>
  <si>
    <t>БИБ</t>
  </si>
  <si>
    <t>УЧ</t>
  </si>
  <si>
    <t>МК</t>
  </si>
  <si>
    <t>кабинет начальной школы</t>
  </si>
  <si>
    <t>кабинет информатики и ИКТ</t>
  </si>
  <si>
    <t>кабинет математики</t>
  </si>
  <si>
    <t>кабинет физики</t>
  </si>
  <si>
    <t>кабинет русского языка и литературы</t>
  </si>
  <si>
    <t>кабинет истории</t>
  </si>
  <si>
    <t>кабинет химии</t>
  </si>
  <si>
    <t>кабинет биологии</t>
  </si>
  <si>
    <t>кабинет географии</t>
  </si>
  <si>
    <t>кабинет иностранного языка</t>
  </si>
  <si>
    <t>кабинет ОБЖ</t>
  </si>
  <si>
    <t>кабинет музыки</t>
  </si>
  <si>
    <t>кабинет черчения, ИЗО</t>
  </si>
  <si>
    <t>кабинет технологии</t>
  </si>
  <si>
    <t>актовый зал</t>
  </si>
  <si>
    <t>библиотека</t>
  </si>
  <si>
    <t>учительская</t>
  </si>
  <si>
    <t>методический кабинет</t>
  </si>
  <si>
    <t>10.2</t>
  </si>
  <si>
    <t>11.1</t>
  </si>
  <si>
    <t>11.2</t>
  </si>
  <si>
    <t>11.3</t>
  </si>
  <si>
    <t>наименование</t>
  </si>
  <si>
    <t>количество лицензий</t>
  </si>
  <si>
    <t>12.1</t>
  </si>
  <si>
    <t>12.2</t>
  </si>
  <si>
    <t>12.3</t>
  </si>
  <si>
    <t>12.4</t>
  </si>
  <si>
    <t>12.5</t>
  </si>
  <si>
    <t>12.6</t>
  </si>
  <si>
    <t>12.7</t>
  </si>
  <si>
    <t>4. Общее количество компьютерной техники в организации</t>
  </si>
  <si>
    <t>из них количество предметных кабинетов, оборудованных персональными компьютерами**</t>
  </si>
  <si>
    <t>Мультимедийные проекторы (без учета интерактивных)</t>
  </si>
  <si>
    <t>ПС</t>
  </si>
  <si>
    <t>кабинет психолога</t>
  </si>
  <si>
    <t>5.1</t>
  </si>
  <si>
    <t>5.2</t>
  </si>
  <si>
    <t>5.3</t>
  </si>
  <si>
    <t>5.4</t>
  </si>
  <si>
    <t>Количество учебных рабочих мест на которых осуществляется контентная фильтрация*</t>
  </si>
  <si>
    <t>Количество серверов</t>
  </si>
  <si>
    <t>Наличие зон WiFi в организации (1/0)</t>
  </si>
  <si>
    <t>Количество используемых копий свободно распространяемых операционных систем</t>
  </si>
  <si>
    <t>9.1</t>
  </si>
  <si>
    <t>Использование электронных форм учебников</t>
  </si>
  <si>
    <t xml:space="preserve"> доля (%) от общего фонда учебников</t>
  </si>
  <si>
    <t>год начала использования</t>
  </si>
  <si>
    <t>11.4</t>
  </si>
  <si>
    <t>11.5</t>
  </si>
  <si>
    <t>11.6</t>
  </si>
  <si>
    <t>Общее количество информационных систем персональных данных (ИСПДн)</t>
  </si>
  <si>
    <t>спонсорские средства и безвозмездные поступления*</t>
  </si>
  <si>
    <t>Примечание:</t>
  </si>
  <si>
    <r>
      <t>Примечание:</t>
    </r>
    <r>
      <rPr>
        <i/>
        <sz val="12"/>
        <color theme="3" tint="-0.249977111117893"/>
        <rFont val="Calibri"/>
        <family val="2"/>
        <charset val="204"/>
        <scheme val="minor"/>
      </rPr>
      <t xml:space="preserve"> </t>
    </r>
  </si>
  <si>
    <t>Интерактивные проекторы</t>
  </si>
  <si>
    <t>Формулы не удалять, не изменять!</t>
  </si>
  <si>
    <r>
      <t xml:space="preserve">Примечание: 
* В разделе 3.3 учтываются не устанволенные стационарно ноутбуки и планшетные ПК
** Под </t>
    </r>
    <r>
      <rPr>
        <b/>
        <i/>
        <u/>
        <sz val="11"/>
        <color theme="3" tint="-0.249977111117893"/>
        <rFont val="Arial Narrow"/>
        <family val="2"/>
        <charset val="204"/>
      </rPr>
      <t xml:space="preserve">современным компьютером </t>
    </r>
    <r>
      <rPr>
        <b/>
        <i/>
        <sz val="11"/>
        <color theme="3" tint="-0.249977111117893"/>
        <rFont val="Arial Narrow"/>
        <family val="2"/>
        <charset val="204"/>
      </rPr>
      <t>понимается компьютер на основе процессора двух и более вычислительных ядер с тактовой частотой от 2,0ГГц и выше.
***В разделе 3.9 считаются компьютеры с доступом в Интернет не в составе ЛВС организации.
В данной таблице значение в разделе 3.1 рассчитывается автоматически. Формулу не удалять, не изменять!
ВНИМАНИЕ! Количество компьютеров у персонала организации должно соотвествовать сведениям, отраженным в аналогичном отчете за прошлый год с учетом списанных (раздел 3.5), находящихся в процессе списания (раздел 3.6) и приобретенных (раздел 3.7) компьютеров. В случае несоотвествия подготовить пояснительную записку, подписанную руководителем.</t>
    </r>
  </si>
  <si>
    <r>
      <t>Примечание:</t>
    </r>
    <r>
      <rPr>
        <i/>
        <sz val="12"/>
        <color rgb="FF17375E"/>
        <rFont val="Calibri"/>
        <family val="2"/>
        <charset val="204"/>
        <scheme val="minor"/>
      </rPr>
      <t xml:space="preserve"> </t>
    </r>
  </si>
  <si>
    <t>Количество учащихся</t>
  </si>
  <si>
    <r>
      <t xml:space="preserve">Количество учебных компьютеров, </t>
    </r>
    <r>
      <rPr>
        <b/>
        <sz val="12"/>
        <rFont val="Arial"/>
        <family val="2"/>
        <charset val="204"/>
      </rPr>
      <t>находящихся в процессе списания в настоящее время (неиспользуемых)</t>
    </r>
  </si>
  <si>
    <r>
      <t xml:space="preserve">Количество компьютеров персонала, </t>
    </r>
    <r>
      <rPr>
        <b/>
        <sz val="12"/>
        <rFont val="Arial"/>
        <family val="2"/>
        <charset val="204"/>
      </rPr>
      <t>находящихся в процессе списания в настоящее время (неиспользуемых)</t>
    </r>
  </si>
  <si>
    <t>5.1.1</t>
  </si>
  <si>
    <t>5.2.1</t>
  </si>
  <si>
    <t>5.3.1</t>
  </si>
  <si>
    <t>5.4.1</t>
  </si>
  <si>
    <t xml:space="preserve">в том числе современных </t>
  </si>
  <si>
    <t>Наличие доступа (1/0)</t>
  </si>
  <si>
    <t>в том числе в натуральной форме путем безвозмездной передачи оборудования</t>
  </si>
  <si>
    <t>ИТОГО</t>
  </si>
  <si>
    <r>
      <t xml:space="preserve">* Под </t>
    </r>
    <r>
      <rPr>
        <i/>
        <u/>
        <sz val="12"/>
        <color theme="3" tint="-0.249977111117893"/>
        <rFont val="Calibri"/>
        <family val="2"/>
        <charset val="204"/>
        <scheme val="minor"/>
      </rPr>
      <t xml:space="preserve">компьютерным классом </t>
    </r>
    <r>
      <rPr>
        <i/>
        <sz val="12"/>
        <color theme="3" tint="-0.249977111117893"/>
        <rFont val="Calibri"/>
        <family val="2"/>
        <charset val="204"/>
        <scheme val="minor"/>
      </rPr>
      <t xml:space="preserve">понимается  специализированый учебный кабинет, оборудованный </t>
    </r>
    <r>
      <rPr>
        <b/>
        <i/>
        <sz val="12"/>
        <color theme="3" tint="-0.249977111117893"/>
        <rFont val="Calibri"/>
        <family val="2"/>
        <charset val="204"/>
        <scheme val="minor"/>
      </rPr>
      <t xml:space="preserve">стационарно установленной </t>
    </r>
    <r>
      <rPr>
        <i/>
        <sz val="12"/>
        <color theme="3" tint="-0.249977111117893"/>
        <rFont val="Calibri"/>
        <family val="2"/>
        <charset val="204"/>
        <scheme val="minor"/>
      </rPr>
      <t xml:space="preserve">компьютерной техникой в количестве </t>
    </r>
    <r>
      <rPr>
        <b/>
        <i/>
        <sz val="12"/>
        <color theme="3" tint="-0.249977111117893"/>
        <rFont val="Calibri"/>
        <family val="2"/>
        <charset val="204"/>
        <scheme val="minor"/>
      </rPr>
      <t>не менее пяти рабочих мест</t>
    </r>
    <r>
      <rPr>
        <i/>
        <sz val="12"/>
        <color theme="3" tint="-0.249977111117893"/>
        <rFont val="Calibri"/>
        <family val="2"/>
        <charset val="204"/>
        <scheme val="minor"/>
      </rPr>
      <t>.</t>
    </r>
  </si>
  <si>
    <r>
      <t xml:space="preserve">** Под </t>
    </r>
    <r>
      <rPr>
        <i/>
        <u/>
        <sz val="12"/>
        <color theme="3" tint="-0.249977111117893"/>
        <rFont val="Calibri"/>
        <family val="2"/>
        <charset val="204"/>
        <scheme val="minor"/>
      </rPr>
      <t xml:space="preserve">предметным кабинетом </t>
    </r>
    <r>
      <rPr>
        <i/>
        <sz val="12"/>
        <color theme="3" tint="-0.249977111117893"/>
        <rFont val="Calibri"/>
        <family val="2"/>
        <charset val="204"/>
        <scheme val="minor"/>
      </rPr>
      <t>понимается кабинет, предназначенный для обучения учащихся по общеобразовательным дисциплинам, за исключением компьютерных классов.</t>
    </r>
  </si>
  <si>
    <t>*** Общее количество компьютеров в предметных кабинетах указывается с учетом рабочих мест учителя и учащихся.</t>
  </si>
  <si>
    <t>Общее количество предметных кабинетов**</t>
  </si>
  <si>
    <t>В том числе современных*****</t>
  </si>
  <si>
    <r>
      <t xml:space="preserve">***** Под </t>
    </r>
    <r>
      <rPr>
        <i/>
        <u/>
        <sz val="12"/>
        <color theme="3" tint="-0.249977111117893"/>
        <rFont val="Calibri"/>
        <family val="2"/>
        <charset val="204"/>
        <scheme val="minor"/>
      </rPr>
      <t xml:space="preserve">современным компьютером </t>
    </r>
    <r>
      <rPr>
        <i/>
        <sz val="12"/>
        <color theme="3" tint="-0.249977111117893"/>
        <rFont val="Calibri"/>
        <family val="2"/>
        <charset val="204"/>
        <scheme val="minor"/>
      </rPr>
      <t>понимается стационарный компьютер, либо ноутбук, находящийся в эксплуатации не более 4 лет, либо планшетный компьютер, находящийся в эксплуатации не более 3 лет.</t>
    </r>
  </si>
  <si>
    <t>Количество учебных компьютеров, имеющих доступ к сети Интернет******</t>
  </si>
  <si>
    <t xml:space="preserve">Установленный формат листов, размер и цвет шрифта, заливки ячеек  НЕ ИЗМЕНЯТЬ!  Печать листа - по ширине таблицы, книжная ориентация. Примечания НЕ РАСПЕЧАТЫВАТЬ. </t>
  </si>
  <si>
    <t>Наименование образовательной организации</t>
  </si>
  <si>
    <t>в том числе современных*</t>
  </si>
  <si>
    <t>Количество компьютеров персонала, имеющих доступ к сети Интернет**</t>
  </si>
  <si>
    <r>
      <t xml:space="preserve">* Под </t>
    </r>
    <r>
      <rPr>
        <i/>
        <u/>
        <sz val="12"/>
        <color theme="3" tint="-0.249977111117893"/>
        <rFont val="Calibri"/>
        <family val="2"/>
        <charset val="204"/>
        <scheme val="minor"/>
      </rPr>
      <t xml:space="preserve">современным компьютером </t>
    </r>
    <r>
      <rPr>
        <i/>
        <sz val="12"/>
        <color theme="3" tint="-0.249977111117893"/>
        <rFont val="Calibri"/>
        <family val="2"/>
        <charset val="204"/>
        <scheme val="minor"/>
      </rPr>
      <t>понимается стационарный компьютер, либо ноутбук, находящийся в эксплуатации не более 4 лет, либо планшетный компьютер, находящийся в эксплуатации не более 3 лет.</t>
    </r>
  </si>
  <si>
    <t>** Учитываются компьютеры, подключенные к сети Интернет как через через локальную вычислительную сеть школы, так и напрямую через оборудование провайдера</t>
  </si>
  <si>
    <r>
      <t xml:space="preserve">Количество  компьютеров, </t>
    </r>
    <r>
      <rPr>
        <b/>
        <sz val="12"/>
        <rFont val="Arial"/>
        <family val="2"/>
        <charset val="204"/>
      </rPr>
      <t>находящихся в процессе списания в настоящее время (неиспользуемых)</t>
    </r>
  </si>
  <si>
    <t>Общее количество  мультимедийных  проекторов</t>
  </si>
  <si>
    <t>Интерактивные комплекты на основе приставки</t>
  </si>
  <si>
    <t>Интерактивные комплекты на основе доски</t>
  </si>
  <si>
    <r>
      <t>Примечание:</t>
    </r>
    <r>
      <rPr>
        <sz val="12"/>
        <color rgb="FF002060"/>
        <rFont val="Arial Narrow"/>
        <family val="2"/>
        <charset val="204"/>
      </rPr>
      <t xml:space="preserve"> </t>
    </r>
  </si>
  <si>
    <t>Проекторы в составе интерактивных комплектов учитываются только один раз!</t>
  </si>
  <si>
    <t>№ п/п</t>
  </si>
  <si>
    <t>Наименование образовательного учреждения</t>
  </si>
  <si>
    <t xml:space="preserve">В данной таблице автоматически рассчитываются значения только в разделах 6.2 и 6.4. </t>
  </si>
  <si>
    <t>Наличие системы контентной фильтарции (1/0)**</t>
  </si>
  <si>
    <t>** Наличие в организации системы контентной фильтрации (СКФ), исключающей возможность доступа учащихся к информации, размещенной в сети Интернет, не совместимой с задачами обучения и воспитания, дополнительно к центральзованной СКФ, реализованной в Хабаровской краевой образовательной информационной сети (ХКОИС)</t>
  </si>
  <si>
    <t>Использование автоматизированной информационно-библиотечной системы (АИБС)</t>
  </si>
  <si>
    <t>Направления расходов/                                Источники финансирования</t>
  </si>
  <si>
    <t>* учитывается стоимость оборудования, как приобретенного за счет спонсорских средств и безвозмездных поступлений, так и полученного в натуральной форме на безвозмездной основе</t>
  </si>
  <si>
    <t>****** Учитываются компьютеры, подключенные к сети Интернет как через  локальную вычислительную сеть школы, так и напрямую через оборудование провайдера</t>
  </si>
  <si>
    <t>8.1</t>
  </si>
  <si>
    <t>8.2</t>
  </si>
  <si>
    <t>8.3</t>
  </si>
  <si>
    <t>8.4</t>
  </si>
  <si>
    <t>8.5</t>
  </si>
  <si>
    <t>8.6</t>
  </si>
  <si>
    <t xml:space="preserve">из них </t>
  </si>
  <si>
    <t>ноутбуков</t>
  </si>
  <si>
    <t>планшетов</t>
  </si>
  <si>
    <t>Количество мобильных компьютеров,  не входящих в состав оборудования компьютерных классов и предметных кабинетов ****</t>
  </si>
  <si>
    <t>2.2.1</t>
  </si>
  <si>
    <t>2.2.2</t>
  </si>
  <si>
    <t>2.5.1</t>
  </si>
  <si>
    <t>2.5.2</t>
  </si>
  <si>
    <t>Максимальная скорость доступа к Интернету</t>
  </si>
  <si>
    <t>   в том числе по типам доступа:</t>
  </si>
  <si>
    <t>      максимальная скорость фиксированного проводного доступа к Интернету</t>
  </si>
  <si>
    <t>      максимальная скорость фиксированного проводного доступа к Интернету
(модемное подключение через коммутируемую телефонную линию, ISDN связь, цифровая абонентская линия (технология xDSL и т.д.), другая кабельная связь (включая выделенные линии, оптоволокно и др.)</t>
  </si>
  <si>
    <t>в том числе по типам доступа:</t>
  </si>
  <si>
    <t>Использование автоматизированной информационной системы (АИС)</t>
  </si>
  <si>
    <t>Использование форм учета успеваемости</t>
  </si>
  <si>
    <t>Информирование  родителей (законных представителей) об отсутствии учащихся в общеобразовательной организации во время учебных занятий</t>
  </si>
  <si>
    <t>наименование  системы</t>
  </si>
  <si>
    <t>ведут электронный журнал (1/0)</t>
  </si>
  <si>
    <t>ведут электронные дневники (1/0)</t>
  </si>
  <si>
    <t>используют как систему организации учебного процесса (электронная учительская) (1/0)</t>
  </si>
  <si>
    <t xml:space="preserve">общее количество педагогических работников </t>
  </si>
  <si>
    <t>количество педагогических работников, сведения о которых внесены в АИС</t>
  </si>
  <si>
    <t>общее количество учащихся</t>
  </si>
  <si>
    <t>количество учащихся, сведения о которых внесены в АИС</t>
  </si>
  <si>
    <t>общее количество родителей</t>
  </si>
  <si>
    <t>количество родителей, сведения о которых внесены в АИС</t>
  </si>
  <si>
    <t>исключительно печатная форма</t>
  </si>
  <si>
    <t>исключительно электронная форма</t>
  </si>
  <si>
    <t>одновременно и печатная и электронная  формы</t>
  </si>
  <si>
    <t>наличие в должностных обязанностях учителей (классных руководителей) обязанности информирования об отсутствии учащихся (1/0)</t>
  </si>
  <si>
    <t>рассылка сигналов системы контрольно-пропускного режима при использовании электронной карты обучающегося (1/0)</t>
  </si>
  <si>
    <t>сервисы обратной связи электронных систем (в том числе электронные дневники) (1/0)</t>
  </si>
  <si>
    <t>11.7</t>
  </si>
  <si>
    <t>11.8</t>
  </si>
  <si>
    <t>11.9</t>
  </si>
  <si>
    <t>11.10</t>
  </si>
  <si>
    <t>11.11</t>
  </si>
  <si>
    <t>11.12</t>
  </si>
  <si>
    <t>Количество рабочих мест, имеющих доступ в ФИС ФРДО</t>
  </si>
  <si>
    <t>Количество аттестованных ИСПДн</t>
  </si>
  <si>
    <t>2.1. Количество персональных компьютеров и информационного оборудования (на конец отчетного года)</t>
  </si>
  <si>
    <t>Наименование показателей</t>
  </si>
  <si>
    <t>№</t>
  </si>
  <si>
    <t>в том числе используемых</t>
  </si>
  <si>
    <t>строки</t>
  </si>
  <si>
    <t>в учебных целях</t>
  </si>
  <si>
    <t>всего</t>
  </si>
  <si>
    <t>из них доступных для использования обучающимися</t>
  </si>
  <si>
    <t>Персональные компьютеры – всего</t>
  </si>
  <si>
    <t>   из них:</t>
  </si>
  <si>
    <t>      ноутбуки и другие портативные персональные компьютеры (кроме планшетных)</t>
  </si>
  <si>
    <t>      планшетные компьютеры</t>
  </si>
  <si>
    <t>      находящиеся в составе локальных вычислительных сетей</t>
  </si>
  <si>
    <t>      имеющие доступ к Интернету</t>
  </si>
  <si>
    <t>      имеющие доступ к Интранет-порталу организации</t>
  </si>
  <si>
    <t>      поступившие в отчетном году</t>
  </si>
  <si>
    <t>Электронные терминалы (инфоматы)</t>
  </si>
  <si>
    <t>   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</si>
  <si>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</si>
  <si>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</si>
  <si>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</si>
  <si>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</si>
  <si>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</si>
  <si>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>2.2. Наличие специальных программных средств (кроме программных средств общего назначения) (на конец отчетного года)</t>
  </si>
  <si>
    <t>Наличие в организации</t>
  </si>
  <si>
    <t>в том числе доступно</t>
  </si>
  <si>
    <t>для использования учащимися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</si>
  <si>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</si>
  <si>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</si>
  <si>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</si>
  <si>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Электронные версии учебных пособий</t>
  </si>
  <si>
    <t>Электронные версии учебников</t>
  </si>
  <si>
    <t>Электронная библиотека</t>
  </si>
  <si>
    <t>Электронный журнал, электронный дневник</t>
  </si>
  <si>
    <t>Электронные справочно-правовые системы</t>
  </si>
  <si>
    <t>Специальные программные средства для решения организационных, управленческих и экономических задач</t>
  </si>
  <si>
    <t>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</si>
  <si>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</si>
  <si>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</si>
  <si>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t>Другие программные средства</t>
  </si>
  <si>
    <t>Код</t>
  </si>
  <si>
    <t>(спутниковая связь, фиксированная беспроводная связь (например, Wi-Fi, WiMAX)</t>
  </si>
  <si>
    <t>(через любое устройство: портативный компьютер или мобильный сотовый телефон и т. д.)</t>
  </si>
  <si>
    <t>2.4. Информационная открытость организации</t>
  </si>
  <si>
    <t>Код: да — 1,</t>
  </si>
  <si>
    <t>нет — 0</t>
  </si>
  <si>
    <t>Наличие фиксированной телефонной связи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</si>
  <si>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</si>
  <si>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</si>
  <si>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</t>
  </si>
  <si>
    <t>о деятельности организации</t>
  </si>
  <si>
    <t>Наличие данных об организации на официальном сайте для размещения информации</t>
  </si>
  <si>
    <t>о государственных и муниципальных организациях (bus.gov.ru)</t>
  </si>
  <si>
    <t>2.5. Реализация образовательных программ с применением электронного обучения, дистанционных образовательных технологий</t>
  </si>
  <si>
    <t>Реализация по образовательным программам</t>
  </si>
  <si>
    <t>начального общего</t>
  </si>
  <si>
    <t>основного общего</t>
  </si>
  <si>
    <t>среднего общего</t>
  </si>
  <si>
    <t>образования</t>
  </si>
  <si>
    <t>Применение электронного обучения</t>
  </si>
  <si>
    <t>Применение дистанционных образовательных технологий</t>
  </si>
  <si>
    <t>7. Сведения о максимальной скорости доступа к сети Интернет</t>
  </si>
  <si>
    <t>Количество ноутбуков у персонала организации</t>
  </si>
  <si>
    <t>3.10</t>
  </si>
  <si>
    <t>Количество  мобильных телег 
на основе ноутбуков (в них единиц)</t>
  </si>
  <si>
    <t>Количество  мобильных телег
на основе планшетов (в них единиц)</t>
  </si>
  <si>
    <t>Общее количество компьютеров, 
имеющих доступ в Интернет</t>
  </si>
  <si>
    <t>Количество компьютеров 
в составе ЛВС организации</t>
  </si>
  <si>
    <t>в том числе количество ноутбуков 
и планшетных компьютеров</t>
  </si>
  <si>
    <t>Общее количество компьютеров 
в организации</t>
  </si>
  <si>
    <t>Общее количество  
интерактивных  проекторов</t>
  </si>
  <si>
    <t>Общее количество интерактивных 
комплектов на основе приставки</t>
  </si>
  <si>
    <t>Общее количество интерактивных комплектов (доска + проектор)</t>
  </si>
  <si>
    <t>8. Сведения об используемом программном обеспечении</t>
  </si>
  <si>
    <r>
      <t xml:space="preserve">В данной таблице значения в разделах 8.5 и 8.6  рассчитываются автоматически. </t>
    </r>
    <r>
      <rPr>
        <b/>
        <i/>
        <sz val="12"/>
        <color theme="3" tint="-0.249977111117893"/>
        <rFont val="Calibri"/>
        <family val="2"/>
        <charset val="204"/>
        <scheme val="minor"/>
      </rPr>
      <t>Формулы не удалять, не изменять!</t>
    </r>
  </si>
  <si>
    <t>9. Организация работы с электронными образовательными ресурсами</t>
  </si>
  <si>
    <t>9.5</t>
  </si>
  <si>
    <t>9.6</t>
  </si>
  <si>
    <t>9.7</t>
  </si>
  <si>
    <t>9.8</t>
  </si>
  <si>
    <t>9.9</t>
  </si>
  <si>
    <t>комплексная многоканальная система, включающая , в том числе СМС-рассылку, рассылку сообщений по электронной почте, 
через сеть Интернет (1/0)</t>
  </si>
  <si>
    <t>максимальная скорость фиксированного беспроводного доступа к Интернету ** (спутниковая связь, фиксированная беспроводная связь (например, Wi-Fi, WiMAX)</t>
  </si>
  <si>
    <t>максимальная скорость мобильного доступа 
к Интернету ***
(через любое устройство: портативный компьютер 
или мобильный сотовый телефон и т. д.)</t>
  </si>
  <si>
    <t>*** При применении данных технологий доступ в Интернет может осуществляться с использованием мобильного сотового телефона, а также с использованием специального модема со встроенной sim-картой оператора подвижной сотовой связи, подключаемого к настольному или портативному компьютеру.</t>
  </si>
  <si>
    <t>6. Сведения о локальной вычислительной сети организации</t>
  </si>
  <si>
    <t>Применение электронного обучения
(1/0)</t>
  </si>
  <si>
    <t>Применение дистанционных образовательных технологий
(1/0)</t>
  </si>
  <si>
    <t>Количество учебных компьютеров  
в составе ЛВС организации</t>
  </si>
  <si>
    <t>Всего рабочих мест 
в составе ЛВС</t>
  </si>
  <si>
    <t>Количество рабочих мест в составе ЛВС с доступом 
в сеть Интернет*</t>
  </si>
  <si>
    <t>Количество учебных рабочих мест в составе ЛВС 
с доступом в сеть Интернет*</t>
  </si>
  <si>
    <t>Наличие серверной 
в организации (1/0)</t>
  </si>
  <si>
    <t>* Учитываются компьютеры, подключенные к сети Интернет только  через локальную вычислительную сеть школы, без учета подключенных напрямую через оборудование провайдер</t>
  </si>
  <si>
    <t>* Оплаченный Интернет-доступ к информационным ресурсам других организаций/библиотек.</t>
  </si>
  <si>
    <t>Наличие медиатеки в организации (электронные версии
учебных пособий) (1/0)</t>
  </si>
  <si>
    <t>Использование внешних электронных библиотек*</t>
  </si>
  <si>
    <t>средства обеспечения безопасности межсетевого взаимодействия 
(межсетевые экраны)</t>
  </si>
  <si>
    <t>** Использование беспроводного фиксированного соединения с провайдером для доступа в сеть Интернет.</t>
  </si>
  <si>
    <t>в свободное от основных
занятий время</t>
  </si>
  <si>
    <t>максимальная скорость 
мобильного доступа к Интернету </t>
  </si>
  <si>
    <t>(модемное подключение через коммутируемую телефонную линию, ISDN связь, цифровая абонентская линия (технология xDSL и т.д.),
другая кабельная связь
(включая выделенные линии, оптоволокно и др.)</t>
  </si>
  <si>
    <t>максимальная скорость фиксированного беспроводного доступа к Интернету</t>
  </si>
  <si>
    <t>Количество стационарных компьютеров 
у персонала организации</t>
  </si>
  <si>
    <t>Количество планшетных компьютеров
у персонала организации</t>
  </si>
  <si>
    <t>Количество компьютеров персонала 
в составе ЛВС организации</t>
  </si>
  <si>
    <t>2.3. Максимальная скорость доступа к Интернету</t>
  </si>
  <si>
    <t>5. Сведения о наличии мультимедийного и интерактивного оборудования в общеобразовательных организациях по состоянию на 01.01.2018</t>
  </si>
  <si>
    <t xml:space="preserve">Адрес электронной почты (edu.27.ru) </t>
  </si>
  <si>
    <t>Адрес сайта</t>
  </si>
  <si>
    <t>2.6.1</t>
  </si>
  <si>
    <t>2.6.2</t>
  </si>
  <si>
    <t>2.9</t>
  </si>
  <si>
    <t>Количество компьютеров в предметных кабинетах (всего) ***</t>
  </si>
  <si>
    <t>В данной таблице вручную вводится значение только в разделах 4.9 - 4.10. Остальные значения рассчитываются автоматически.</t>
  </si>
  <si>
    <t>В столбце 4.1 формула считает общее количество компьютеров из разделов 2, 3 (все ПК организации, включая ноутбуки и планшетные компьютеры)</t>
  </si>
  <si>
    <t>КЛ</t>
  </si>
  <si>
    <t>КД</t>
  </si>
  <si>
    <t>кабинет логопеда</t>
  </si>
  <si>
    <t>кабинет дефектолога</t>
  </si>
  <si>
    <t>10. Сведения об организации технической защиты персональных данных</t>
  </si>
  <si>
    <t>10.5</t>
  </si>
  <si>
    <t>10.6</t>
  </si>
  <si>
    <t>10.7</t>
  </si>
  <si>
    <t>10.8</t>
  </si>
  <si>
    <t>10.9</t>
  </si>
  <si>
    <t>10.10</t>
  </si>
  <si>
    <t>10.11</t>
  </si>
  <si>
    <t>10.12</t>
  </si>
  <si>
    <t>11. Сведения о внедрении информационных систем</t>
  </si>
  <si>
    <t>11.13</t>
  </si>
  <si>
    <t>11.14</t>
  </si>
  <si>
    <t>11.15</t>
  </si>
  <si>
    <t>11.16</t>
  </si>
  <si>
    <t>11.17</t>
  </si>
  <si>
    <t>11.18</t>
  </si>
  <si>
    <t>на приобретение компьютерного, периферийного и мультимедийного оборудования</t>
  </si>
  <si>
    <t xml:space="preserve">ИТОГО </t>
  </si>
  <si>
    <r>
      <t xml:space="preserve">* В столбце 7.1  указывается интервал максимальной скорости доступа к Интернету по самому быстродействующему из используемых организацией видов подключения к Интернету (код с 1 по 7). Код, указанный в столбце 7.1, должен быть отражен хотя бы в одном из столбцов 7.2-7.4. При отсутствии в организации доступа к Интернету ставится код 0. Если в организации не используется какой-либо вид доступа к Интернету (столбцы 7.2-.7.4) в соответствующем столбце указывается код 0.
</t>
    </r>
    <r>
      <rPr>
        <b/>
        <i/>
        <sz val="12"/>
        <color rgb="FFFF0000"/>
        <rFont val="Calibri"/>
        <family val="2"/>
        <charset val="204"/>
        <scheme val="minor"/>
      </rPr>
      <t xml:space="preserve">При заполнении показателей следует руководствоваться техническими условиями доступа к Интернету, </t>
    </r>
    <r>
      <rPr>
        <b/>
        <i/>
        <sz val="16"/>
        <color rgb="FFFF0000"/>
        <rFont val="Calibri"/>
        <family val="2"/>
        <charset val="204"/>
        <scheme val="minor"/>
      </rPr>
      <t>определенными договором на подключение к этой сети.</t>
    </r>
  </si>
  <si>
    <t>из них</t>
  </si>
  <si>
    <t>2.7.1</t>
  </si>
  <si>
    <t>2.7.2</t>
  </si>
  <si>
    <t>2.14</t>
  </si>
  <si>
    <t>Количество персональных компьютеров. Установленных на рабочем месте библиотекаря 
у персонала организации</t>
  </si>
  <si>
    <t>3.11</t>
  </si>
  <si>
    <t>Количество персональных компьютеров, установленных на посадочных местах пользователей библиотеки</t>
  </si>
  <si>
    <t>МФУ</t>
  </si>
  <si>
    <t>Общее количество многофункциональных устройств (МФУ)</t>
  </si>
  <si>
    <t>Многофункциональные устройства</t>
  </si>
  <si>
    <t>5.5</t>
  </si>
  <si>
    <t>5.5.1</t>
  </si>
  <si>
    <t>5.6.1</t>
  </si>
  <si>
    <t>5.6</t>
  </si>
  <si>
    <t>Общее количество принтеров</t>
  </si>
  <si>
    <t>5.7</t>
  </si>
  <si>
    <t>5.7.1</t>
  </si>
  <si>
    <t>Общее количество сканеров</t>
  </si>
  <si>
    <t>5.8</t>
  </si>
  <si>
    <t>5.8.1</t>
  </si>
  <si>
    <t>Ксероксы (копировальные устройства)</t>
  </si>
  <si>
    <t>Общее количество ксероксов</t>
  </si>
  <si>
    <t>Количество мультимедийного и интерактивного и периферийного оборудования установленного в кабинетах:</t>
  </si>
  <si>
    <t>Общее количество интерактивных панелей (столы, настенные панели, панели на мобильных стойках)</t>
  </si>
  <si>
    <t>5.9</t>
  </si>
  <si>
    <t>в том числе оснащены персональными компьютерами</t>
  </si>
  <si>
    <t>из них с доступом к Интернету</t>
  </si>
  <si>
    <t>Наличие электронного каталога в библиотеке (да/нет)</t>
  </si>
  <si>
    <t>Количество персональных компьютеров, единиц</t>
  </si>
  <si>
    <t>Количество персональных компьютеров, единиц (всего)</t>
  </si>
  <si>
    <t>Наличие в библиотеке (указать да/нет)</t>
  </si>
  <si>
    <t>принтера</t>
  </si>
  <si>
    <t>сканера</t>
  </si>
  <si>
    <t>ксерокса</t>
  </si>
  <si>
    <t>стационарной интерактивной доски</t>
  </si>
  <si>
    <t>9.1 Информационное обслуживание и другие характеристики библиотеки (на конец отчетного года)</t>
  </si>
  <si>
    <t>Численность зарегистрированных пользователей библиотеки, человек</t>
  </si>
  <si>
    <t>Число посадочных мест для пользователей библиотеки, мест</t>
  </si>
  <si>
    <t>Число посещений, человек</t>
  </si>
  <si>
    <t>Затраты на внедрение и использование цифровых технологий (всего)</t>
  </si>
  <si>
    <t>затраты на продукты и услуги в области информационной безопасности</t>
  </si>
  <si>
    <t>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</t>
  </si>
  <si>
    <t>на приобретение вычислительной техники и оргтехники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</si>
  <si>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</si>
  <si>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</t>
  </si>
  <si>
    <t>в том числе российского программного обеспечения</t>
  </si>
  <si>
    <t>на оплату услуг электросвязи</t>
  </si>
  <si>
    <t>в том числе на оплату доступа к Интернету</t>
  </si>
  <si>
    <t>на приобретение цифрового контента (книги, музыкальные произведения, изображения, видео в электронном виде; цифровые модели и схемы (программы обработки деталей и т.п.)</t>
  </si>
  <si>
    <t>Внешние затраты на внедрение и использование цифровых технологий</t>
  </si>
  <si>
    <t>Внутренние затраты на внедрение и спользование цифровых технологий (всего)</t>
  </si>
  <si>
    <t>кроме того , часть здания (помещения)</t>
  </si>
  <si>
    <t>Максимальная скорость 
доступа к Интернету *
(ниже 256 Кбит/сек (1),
256 - 511 Кбит/сек (2),
512 - 999 Кбит/сек(3),
1.0 - 1.9 Мбит/сек(4),
2.0 - 29.9 Мбит/сек (5),
30.0 -49.9 Мбит/сек(6), 50.0 - 99.9 Мбит/сек (7),
100 Мбит/сек и выше (8),
не используется (0))</t>
  </si>
  <si>
    <r>
      <t xml:space="preserve">В данной таблице значение в разделе 3.5 рассчитывается автоматически. </t>
    </r>
    <r>
      <rPr>
        <b/>
        <i/>
        <sz val="12"/>
        <color theme="3" tint="-0.249977111117893"/>
        <rFont val="Calibri"/>
        <family val="2"/>
        <charset val="204"/>
        <scheme val="minor"/>
      </rPr>
      <t>Формулу не удалять, не изменять!</t>
    </r>
  </si>
  <si>
    <r>
      <t xml:space="preserve">ВНИМАНИЕ! </t>
    </r>
    <r>
      <rPr>
        <b/>
        <i/>
        <sz val="12"/>
        <color theme="3" tint="-0.249977111117893"/>
        <rFont val="Calibri"/>
        <family val="2"/>
        <charset val="204"/>
        <scheme val="minor"/>
      </rPr>
      <t xml:space="preserve">Количество компьютеров у персонала организации должно соотвествовать сведениям, отраженным в аналогичном отчете за прошлый год с учетом списанных (раздел 3.7), находящихся в процессе списания (раздел 3.8) и приобретенных (раздел 3.9) компьютеров. </t>
    </r>
  </si>
  <si>
    <t>Общее количество учебных ноутбуков, планшетных компьютеров</t>
  </si>
  <si>
    <t>2.15</t>
  </si>
  <si>
    <r>
      <t xml:space="preserve">**** </t>
    </r>
    <r>
      <rPr>
        <i/>
        <u/>
        <sz val="12"/>
        <color theme="3" tint="-0.249977111117893"/>
        <rFont val="Calibri"/>
        <family val="2"/>
        <charset val="204"/>
        <scheme val="minor"/>
      </rPr>
      <t>Ноутбуки и планшетные компьютеры</t>
    </r>
    <r>
      <rPr>
        <i/>
        <sz val="12"/>
        <color theme="3" tint="-0.249977111117893"/>
        <rFont val="Calibri"/>
        <family val="2"/>
        <charset val="204"/>
        <scheme val="minor"/>
      </rPr>
      <t xml:space="preserve"> учитываются в составе компьютерных классов (раздел 2.2), предметных кабинетов (раздел 2.5), в библиотеке  </t>
    </r>
    <r>
      <rPr>
        <b/>
        <i/>
        <sz val="12"/>
        <color theme="3" tint="-0.249977111117893"/>
        <rFont val="Calibri"/>
        <family val="2"/>
        <charset val="204"/>
        <scheme val="minor"/>
      </rPr>
      <t xml:space="preserve">без учета компьютера библиотекаря </t>
    </r>
    <r>
      <rPr>
        <i/>
        <sz val="12"/>
        <color theme="3" tint="-0.249977111117893"/>
        <rFont val="Calibri"/>
        <family val="2"/>
        <charset val="204"/>
        <scheme val="minor"/>
      </rPr>
      <t>(2.7) только если они закреплены за соотвествующими кабинтетами на постояной основе. В остальных случаях  ноутбуки и планшетные компьютеры учитываются в разделе 2.6. Двойной учет данного оборудования в разделах 2.2, 2.5, 2.6, 2.7 не допускается!</t>
    </r>
  </si>
  <si>
    <r>
      <t xml:space="preserve">В данной таблице значение в разделах 2.8 и 2.9 рассчитываются автоматически. </t>
    </r>
    <r>
      <rPr>
        <b/>
        <i/>
        <sz val="12"/>
        <color theme="3" tint="-0.249977111117893"/>
        <rFont val="Calibri"/>
        <family val="2"/>
        <charset val="204"/>
        <scheme val="minor"/>
      </rPr>
      <t>Формулу не удалять, не изменять!</t>
    </r>
  </si>
  <si>
    <r>
      <t xml:space="preserve">ВНИМАНИЕ! </t>
    </r>
    <r>
      <rPr>
        <b/>
        <i/>
        <sz val="12"/>
        <color theme="3" tint="-0.249977111117893"/>
        <rFont val="Calibri"/>
        <family val="2"/>
        <charset val="204"/>
        <scheme val="minor"/>
      </rPr>
      <t xml:space="preserve">Количество учебных компьютеров должно соотвествовать сведениям, отраженным в аналогичном отчете за прошлый год с учетом списанных (раздел 2.11), находящихся в процессе списания (раздел 2.12) и приобретенных (раздел 2.13) компьютеров. </t>
    </r>
  </si>
  <si>
    <t>Число посадочных мест для пользователей библиотеки, мест (всего)</t>
  </si>
  <si>
    <t>9.1.1</t>
  </si>
  <si>
    <t>9.1.2</t>
  </si>
  <si>
    <t>9.1.3</t>
  </si>
  <si>
    <t>9.5.1</t>
  </si>
  <si>
    <t>9.5.2</t>
  </si>
  <si>
    <t>9.6.1</t>
  </si>
  <si>
    <t>9.6.2</t>
  </si>
  <si>
    <t>9.6.3</t>
  </si>
  <si>
    <t>9.6.4</t>
  </si>
  <si>
    <t>9.6.5</t>
  </si>
  <si>
    <t>Ксерокс</t>
  </si>
  <si>
    <t>2.7. Информационное обслуживание и другие характеристики библиотеки</t>
  </si>
  <si>
    <t>Наличие электронного каталога в библиотеке (укажите соответствующий код: да - 1, нет - 0)</t>
  </si>
  <si>
    <t>Наличие в библиотеке (укажите соответствующий код: да - 1, нет - 0): принтера</t>
  </si>
  <si>
    <t>многофункционального устройства (МФУ, выполняющего операции печати, сканирования, копирования)</t>
  </si>
  <si>
    <t>Затраты на внедрение и использование цифровых технологий - всего (сумма строк 03, 12)</t>
  </si>
  <si>
    <t>из них: затраты на продукты и услуги в области информационной безопасности</t>
  </si>
  <si>
    <t>3.5. Затраты на внедрение и использование цифровых технологий в отчетном году (тыс. руб., с одним десятичным знаком)</t>
  </si>
  <si>
    <t>из строки 01: Внутренние затраты на внедрение и использование цифровых технологий</t>
  </si>
  <si>
    <t xml:space="preserve">из них: на приобретение машин и оборудования, связанных с цифровыми технологиями, а также техническое обслуживание, модерниацию,текущий и капитальный ремонт, выполненные собственными силами </t>
  </si>
  <si>
    <t>из  них на приобретение: вычислительной техники и оргтехники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</si>
  <si>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</si>
  <si>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на оплату улсуг электросвязи</t>
  </si>
  <si>
    <t xml:space="preserve"> в том числе на оплату доступа к Интернету</t>
  </si>
  <si>
    <t>на приобретение цифрового контента (книги, музыкальные произведения, изображения, видиео в электронном виде, цифровые модели и схемы (программы) обработки деталей и т.п.)</t>
  </si>
  <si>
    <t>Внешние затраты на внедрение и использование цифровых техноглогий</t>
  </si>
  <si>
    <t>В число прошедших повышение квалификации в области ИКТ необходимо включать (при наличии документа установленого образца, подтверждающего повышение квалификции):</t>
  </si>
  <si>
    <t xml:space="preserve"> - прослушавших курсы повышения квалификации на базе любого учреждения дополнительного профессионального образования, при условии, что курс включал модуль ИКТ объемом не менее 36 часов;</t>
  </si>
  <si>
    <t xml:space="preserve"> - обученных в рамках краткосрочных специализированных семинаров объемом не менее 36 часов.</t>
  </si>
  <si>
    <t>Категория работников</t>
  </si>
  <si>
    <t>Общее кол-во работников соответствующих категорий*</t>
  </si>
  <si>
    <t>2018 г.</t>
  </si>
  <si>
    <t>всего за 3 года</t>
  </si>
  <si>
    <t>2019 г.</t>
  </si>
  <si>
    <t>кол-во</t>
  </si>
  <si>
    <t>% **</t>
  </si>
  <si>
    <t>Директора, заместители директоров</t>
  </si>
  <si>
    <t>Педагогические работники</t>
  </si>
  <si>
    <t>ИТОГО:</t>
  </si>
  <si>
    <t xml:space="preserve">Примечание: </t>
  </si>
  <si>
    <r>
      <t xml:space="preserve">В количестве прошедших повышение квалификации в области ИКТ учитывается только последнее повышение уквалификации каждого конкретного сотрудника за трехлетний период. </t>
    </r>
    <r>
      <rPr>
        <b/>
        <sz val="11"/>
        <color rgb="FF002060"/>
        <rFont val="Arial Narrow"/>
        <family val="2"/>
        <charset val="204"/>
      </rPr>
      <t xml:space="preserve"> </t>
    </r>
    <r>
      <rPr>
        <sz val="11"/>
        <color rgb="FF002060"/>
        <rFont val="Arial Narrow"/>
        <family val="2"/>
        <charset val="204"/>
      </rPr>
      <t>Например, если сотрудник обучался в 2016 и 2018 годах, то учитывем его только в 2018 году.</t>
    </r>
  </si>
  <si>
    <t>* Фактическое количество по состоянию на 01.01.2020 г.</t>
  </si>
  <si>
    <t>Количество работников. Прошедших повышение квалификации в области ИКТ</t>
  </si>
  <si>
    <r>
      <t xml:space="preserve">Количество работников указывается </t>
    </r>
    <r>
      <rPr>
        <b/>
        <sz val="11"/>
        <color rgb="FF002060"/>
        <rFont val="Arial Narrow"/>
        <family val="2"/>
        <charset val="204"/>
      </rPr>
      <t>без учета совместителей и уволенных сотрудников</t>
    </r>
    <r>
      <rPr>
        <sz val="11"/>
        <color rgb="FF002060"/>
        <rFont val="Arial Narrow"/>
        <family val="2"/>
        <charset val="204"/>
      </rPr>
      <t>.</t>
    </r>
  </si>
  <si>
    <t>13.1</t>
  </si>
  <si>
    <t>13.2</t>
  </si>
  <si>
    <t>13.3</t>
  </si>
  <si>
    <t>13.4</t>
  </si>
  <si>
    <t>12. Сведения о повышении квалификации руководящих и педагогических  работников образовательной организации в области информационно-коммуникационных технологий (ИКТ)</t>
  </si>
  <si>
    <t>13.1 Затраты на внедрение и использование цифровых технологий в отчетном году (тыс. руб., с одним единичным знаком)</t>
  </si>
  <si>
    <t>13.1.1</t>
  </si>
  <si>
    <t>13.2.1</t>
  </si>
  <si>
    <t>13.2.1.1</t>
  </si>
  <si>
    <t>13.2.1.2</t>
  </si>
  <si>
    <t>13.2.1.3</t>
  </si>
  <si>
    <t>13.2.1.4</t>
  </si>
  <si>
    <t>13.2.1.5</t>
  </si>
  <si>
    <t>13.2.1.6</t>
  </si>
  <si>
    <t>13.2.1.7</t>
  </si>
  <si>
    <t>* Процент рассчитывается (автоматически) от общего фактичесого количества работников, указанной категории (столбец 12.2).</t>
  </si>
  <si>
    <t>1.2. Сведения о помещениях</t>
  </si>
  <si>
    <t>Справка 2.</t>
  </si>
  <si>
    <t>Количество классных комнат (кабинетов) (23)</t>
  </si>
  <si>
    <t>из них оборудованы:</t>
  </si>
  <si>
    <t>стационарными интерактивными досками (24)</t>
  </si>
  <si>
    <t>мультимедийными проекторами (25)</t>
  </si>
  <si>
    <t>Количество мест в кабинетах основ информатики</t>
  </si>
  <si>
    <t>Код: да -1, нет - 0</t>
  </si>
  <si>
    <t xml:space="preserve">из них (из графы 3) использование помещений (объектов) сторонних организаций (по договору аренды или другим соглашениям) </t>
  </si>
  <si>
    <t>Оборудованные кабинеты: основ информатики и вычислительной техники</t>
  </si>
  <si>
    <t>…..</t>
  </si>
  <si>
    <t>….</t>
  </si>
  <si>
    <t>и вычислительной техники  (из стр. 05) (26)</t>
  </si>
  <si>
    <t>перепроверить формулу</t>
  </si>
  <si>
    <t>поставить формлы на итого</t>
  </si>
  <si>
    <t xml:space="preserve">на сопровождение сайта
</t>
  </si>
  <si>
    <t>Сумма                                       (тыс. руб., с одним десятичным знаком)</t>
  </si>
  <si>
    <t>В столбцах 5.1-5.8 указывается количество оборудования по каждому кабинету</t>
  </si>
  <si>
    <t>ИНФОРМАЦИЯ
о наличии средств информатизации в общеобразовательных организациях 
(по состоянию на 01.01.2021)</t>
  </si>
  <si>
    <r>
      <t xml:space="preserve">Количество учебных компьютеров  </t>
    </r>
    <r>
      <rPr>
        <b/>
        <sz val="12"/>
        <rFont val="Arial"/>
        <family val="2"/>
        <charset val="204"/>
      </rPr>
      <t xml:space="preserve">списанных </t>
    </r>
    <r>
      <rPr>
        <sz val="12"/>
        <rFont val="Arial"/>
        <family val="2"/>
        <charset val="204"/>
      </rPr>
      <t>в 2020 году</t>
    </r>
  </si>
  <si>
    <r>
      <t xml:space="preserve">Количество учебных компьютеров, </t>
    </r>
    <r>
      <rPr>
        <b/>
        <sz val="12"/>
        <rFont val="Arial"/>
        <family val="2"/>
        <charset val="204"/>
      </rPr>
      <t xml:space="preserve">приобретенных </t>
    </r>
    <r>
      <rPr>
        <sz val="12"/>
        <rFont val="Arial"/>
        <family val="2"/>
        <charset val="204"/>
      </rPr>
      <t>и установленных в 2020 году</t>
    </r>
  </si>
  <si>
    <r>
      <t xml:space="preserve">Количество компьютеров персонала, </t>
    </r>
    <r>
      <rPr>
        <b/>
        <sz val="12"/>
        <rFont val="Arial"/>
        <family val="2"/>
        <charset val="204"/>
      </rPr>
      <t>приобретенных</t>
    </r>
    <r>
      <rPr>
        <sz val="12"/>
        <rFont val="Arial"/>
        <family val="2"/>
        <charset val="204"/>
      </rPr>
      <t xml:space="preserve"> и установленных 
в 2020 году</t>
    </r>
  </si>
  <si>
    <r>
      <t xml:space="preserve">Количество компьютеров персонала, </t>
    </r>
    <r>
      <rPr>
        <b/>
        <sz val="12"/>
        <rFont val="Arial"/>
        <family val="2"/>
        <charset val="204"/>
      </rPr>
      <t xml:space="preserve">списанных </t>
    </r>
    <r>
      <rPr>
        <sz val="12"/>
        <rFont val="Arial"/>
        <family val="2"/>
        <charset val="204"/>
      </rPr>
      <t>в 2020 году</t>
    </r>
  </si>
  <si>
    <r>
      <t xml:space="preserve">Количество  компьютеров  
</t>
    </r>
    <r>
      <rPr>
        <b/>
        <sz val="12"/>
        <rFont val="Arial"/>
        <family val="2"/>
        <charset val="204"/>
      </rPr>
      <t xml:space="preserve">списанных </t>
    </r>
    <r>
      <rPr>
        <sz val="12"/>
        <rFont val="Arial"/>
        <family val="2"/>
        <charset val="204"/>
      </rPr>
      <t>в 2020 году</t>
    </r>
  </si>
  <si>
    <r>
      <t xml:space="preserve">Количество  компьютеров, </t>
    </r>
    <r>
      <rPr>
        <b/>
        <sz val="12"/>
        <rFont val="Arial"/>
        <family val="2"/>
        <charset val="204"/>
      </rPr>
      <t>приобретенных</t>
    </r>
    <r>
      <rPr>
        <sz val="12"/>
        <rFont val="Arial"/>
        <family val="2"/>
        <charset val="204"/>
      </rPr>
      <t xml:space="preserve"> 
и установленных в 2020 году</t>
    </r>
  </si>
  <si>
    <t>2020 г.</t>
  </si>
  <si>
    <t xml:space="preserve">13. Сведения о расходах на информатизацию за 2020 год </t>
  </si>
  <si>
    <t>КГКОУ Школа 4</t>
  </si>
  <si>
    <t>120008@edu.27.ru</t>
  </si>
  <si>
    <t>http://www.amurskosh7vida.ru</t>
  </si>
  <si>
    <t>8(42142)99941</t>
  </si>
  <si>
    <t>Гиро Елена Юрьевна</t>
  </si>
  <si>
    <t>Лебедева Ольга Ивановна</t>
  </si>
  <si>
    <t>7 (92)</t>
  </si>
  <si>
    <t>Приемная директора</t>
  </si>
  <si>
    <t>Завуч</t>
  </si>
  <si>
    <t>Соц. Педагог</t>
  </si>
  <si>
    <t>Архив</t>
  </si>
  <si>
    <t>Бухгалтерия</t>
  </si>
  <si>
    <t>Директор</t>
  </si>
  <si>
    <t>Зам. дир. по АХЧ</t>
  </si>
  <si>
    <t>Юрист</t>
  </si>
  <si>
    <t>Инженер по ОТ</t>
  </si>
  <si>
    <t>Мед. Кабинет</t>
  </si>
  <si>
    <t>Школьная редакция</t>
  </si>
  <si>
    <t>да</t>
  </si>
  <si>
    <t>нет</t>
  </si>
  <si>
    <t xml:space="preserve">Дневник.ру 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</si>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</sst>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sz val="10"/>
      <color rgb="FF002060"/>
      <name val="Arial Narrow"/>
      <family val="2"/>
      <charset val="204"/>
    </font>
    <font>
      <sz val="10"/>
      <color rgb="FFC00000"/>
      <name val="Arial Narrow"/>
      <family val="2"/>
      <charset val="204"/>
    </font>
    <font>
      <b/>
      <sz val="10"/>
      <color rgb="FFC0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0"/>
      <color rgb="FF0070C0"/>
      <name val="Arial Narrow"/>
      <family val="2"/>
      <charset val="204"/>
    </font>
    <font>
      <b/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rgb="FFC00000"/>
      <name val="Arial"/>
      <family val="2"/>
      <charset val="204"/>
    </font>
    <font>
      <b/>
      <i/>
      <u/>
      <sz val="12"/>
      <color theme="3" tint="-0.249977111117893"/>
      <name val="Calibri"/>
      <family val="2"/>
      <charset val="204"/>
      <scheme val="minor"/>
    </font>
    <font>
      <i/>
      <sz val="12"/>
      <color theme="3" tint="-0.249977111117893"/>
      <name val="Calibri"/>
      <family val="2"/>
      <charset val="204"/>
      <scheme val="minor"/>
    </font>
    <font>
      <b/>
      <i/>
      <sz val="12"/>
      <color theme="3" tint="-0.249977111117893"/>
      <name val="Calibri"/>
      <family val="2"/>
      <charset val="204"/>
      <scheme val="minor"/>
    </font>
    <font>
      <b/>
      <sz val="12"/>
      <color rgb="FFC00000"/>
      <name val="Arial"/>
      <family val="2"/>
      <charset val="204"/>
    </font>
    <font>
      <b/>
      <sz val="10"/>
      <color theme="3" tint="-0.249977111117893"/>
      <name val="Arial Narrow"/>
      <family val="2"/>
      <charset val="204"/>
    </font>
    <font>
      <sz val="11"/>
      <color theme="3" tint="-0.249977111117893"/>
      <name val="Arial"/>
      <family val="2"/>
      <charset val="204"/>
    </font>
    <font>
      <i/>
      <u/>
      <sz val="12"/>
      <color theme="3" tint="-0.249977111117893"/>
      <name val="Calibri"/>
      <family val="2"/>
      <charset val="204"/>
      <scheme val="minor"/>
    </font>
    <font>
      <sz val="10"/>
      <color theme="3" tint="-0.249977111117893"/>
      <name val="Arial Narrow"/>
      <family val="2"/>
      <charset val="204"/>
    </font>
    <font>
      <b/>
      <sz val="12"/>
      <color theme="3" tint="-0.249977111117893"/>
      <name val="Calibri"/>
      <family val="2"/>
      <charset val="204"/>
      <scheme val="minor"/>
    </font>
    <font>
      <b/>
      <i/>
      <sz val="11"/>
      <color theme="3" tint="-0.249977111117893"/>
      <name val="Arial Narrow"/>
      <family val="2"/>
      <charset val="204"/>
    </font>
    <font>
      <b/>
      <i/>
      <u/>
      <sz val="11"/>
      <color theme="3" tint="-0.249977111117893"/>
      <name val="Arial Narrow"/>
      <family val="2"/>
      <charset val="204"/>
    </font>
    <font>
      <b/>
      <i/>
      <u/>
      <sz val="12"/>
      <color rgb="FF17375E"/>
      <name val="Calibri"/>
      <family val="2"/>
      <charset val="204"/>
      <scheme val="minor"/>
    </font>
    <font>
      <i/>
      <sz val="12"/>
      <color rgb="FF17375E"/>
      <name val="Calibri"/>
      <family val="2"/>
      <charset val="204"/>
      <scheme val="minor"/>
    </font>
    <font>
      <b/>
      <i/>
      <sz val="12"/>
      <color rgb="FF17375E"/>
      <name val="Calibri"/>
      <family val="2"/>
      <charset val="204"/>
      <scheme val="minor"/>
    </font>
    <font>
      <b/>
      <sz val="12"/>
      <color rgb="FFC00000"/>
      <name val="Arial Narrow"/>
      <family val="2"/>
      <charset val="204"/>
    </font>
    <font>
      <sz val="12"/>
      <color theme="1"/>
      <name val="Arial Narrow"/>
      <family val="2"/>
      <charset val="204"/>
    </font>
    <font>
      <u/>
      <sz val="12"/>
      <color rgb="FF002060"/>
      <name val="Arial Narrow"/>
      <family val="2"/>
      <charset val="204"/>
    </font>
    <font>
      <sz val="12"/>
      <color rgb="FF002060"/>
      <name val="Arial Narrow"/>
      <family val="2"/>
      <charset val="204"/>
    </font>
    <font>
      <sz val="12"/>
      <color rgb="FFC00000"/>
      <name val="Arial Narrow"/>
      <family val="2"/>
      <charset val="204"/>
    </font>
    <font>
      <b/>
      <sz val="12"/>
      <color rgb="FF002060"/>
      <name val="Arial Narrow"/>
      <family val="2"/>
      <charset val="204"/>
    </font>
    <font>
      <i/>
      <sz val="11"/>
      <name val="Arial"/>
      <family val="2"/>
      <charset val="204"/>
    </font>
    <font>
      <b/>
      <sz val="11"/>
      <color theme="3" tint="-0.249977111117893"/>
      <name val="Arial"/>
      <family val="2"/>
      <charset val="204"/>
    </font>
    <font>
      <sz val="10"/>
      <color theme="1"/>
      <name val="Times New Roman"/>
      <family val="2"/>
      <charset val="204"/>
    </font>
    <font>
      <b/>
      <sz val="12"/>
      <color rgb="FF000000"/>
      <name val="Tahoma"/>
      <family val="2"/>
      <charset val="204"/>
    </font>
    <font>
      <b/>
      <i/>
      <sz val="12"/>
      <color rgb="FFFF0000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u/>
      <sz val="11"/>
      <color rgb="FF002060"/>
      <name val="Arial Narrow"/>
      <family val="2"/>
      <charset val="204"/>
    </font>
    <font>
      <sz val="11"/>
      <color rgb="FF002060"/>
      <name val="Arial Narrow"/>
      <family val="2"/>
      <charset val="204"/>
    </font>
    <font>
      <b/>
      <sz val="11"/>
      <color rgb="FF00206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49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</cellStyleXfs>
  <cellXfs count="422">
    <xf numFmtId="0" fontId="0" fillId="0" borderId="0" xfId="0"/>
    <xf numFmtId="0" fontId="2" fillId="0" borderId="0" xfId="0" applyFont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5" fillId="0" borderId="7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Fill="1"/>
    <xf numFmtId="0" fontId="10" fillId="0" borderId="0" xfId="0" applyFont="1" applyFill="1"/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8" fillId="0" borderId="0" xfId="0" applyFont="1" applyProtection="1"/>
    <xf numFmtId="0" fontId="13" fillId="0" borderId="0" xfId="0" applyFont="1" applyAlignment="1" applyProtection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 applyProtection="1">
      <alignment horizontal="left" vertical="top" wrapText="1"/>
    </xf>
    <xf numFmtId="0" fontId="3" fillId="3" borderId="9" xfId="0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1" fillId="0" borderId="0" xfId="0" applyFont="1" applyAlignment="1" applyProtection="1">
      <alignment horizontal="left" vertical="top"/>
    </xf>
    <xf numFmtId="0" fontId="12" fillId="0" borderId="0" xfId="0" applyFont="1" applyBorder="1" applyProtection="1"/>
    <xf numFmtId="0" fontId="1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 applyProtection="1">
      <alignment horizontal="left" vertical="top" wrapText="1"/>
    </xf>
    <xf numFmtId="0" fontId="6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horizontal="left" wrapText="1"/>
    </xf>
    <xf numFmtId="0" fontId="5" fillId="9" borderId="1" xfId="0" applyFont="1" applyFill="1" applyBorder="1"/>
    <xf numFmtId="0" fontId="5" fillId="10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0" fontId="5" fillId="2" borderId="8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2" borderId="1" xfId="0" applyFont="1" applyFill="1" applyBorder="1" applyAlignment="1" applyProtection="1">
      <alignment horizontal="center"/>
    </xf>
    <xf numFmtId="0" fontId="6" fillId="0" borderId="4" xfId="0" applyFont="1" applyFill="1" applyBorder="1" applyAlignment="1">
      <alignment horizontal="center" vertical="center" textRotation="90" wrapText="1"/>
    </xf>
    <xf numFmtId="0" fontId="5" fillId="11" borderId="1" xfId="0" applyFont="1" applyFill="1" applyBorder="1"/>
    <xf numFmtId="49" fontId="1" fillId="11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7" fillId="0" borderId="0" xfId="0" applyFont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49" fontId="1" fillId="0" borderId="1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/>
    <xf numFmtId="0" fontId="5" fillId="0" borderId="4" xfId="0" applyFont="1" applyFill="1" applyBorder="1" applyAlignment="1" applyProtection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6" fillId="10" borderId="1" xfId="0" applyFont="1" applyFill="1" applyBorder="1" applyAlignment="1">
      <alignment horizontal="right" vertical="center" wrapText="1"/>
    </xf>
    <xf numFmtId="0" fontId="18" fillId="0" borderId="0" xfId="0" applyFont="1"/>
    <xf numFmtId="0" fontId="19" fillId="0" borderId="0" xfId="0" applyFont="1"/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/>
    <xf numFmtId="49" fontId="21" fillId="0" borderId="0" xfId="0" applyNumberFormat="1" applyFont="1" applyFill="1"/>
    <xf numFmtId="0" fontId="2" fillId="0" borderId="0" xfId="0" applyFont="1" applyAlignment="1"/>
    <xf numFmtId="0" fontId="8" fillId="0" borderId="0" xfId="0" applyFont="1" applyAlignment="1"/>
    <xf numFmtId="0" fontId="8" fillId="0" borderId="1" xfId="0" applyFont="1" applyFill="1" applyBorder="1"/>
    <xf numFmtId="0" fontId="18" fillId="0" borderId="0" xfId="0" applyFont="1" applyAlignment="1"/>
    <xf numFmtId="0" fontId="22" fillId="0" borderId="0" xfId="0" applyFont="1" applyAlignment="1" applyProtection="1">
      <alignment horizontal="left" vertical="top"/>
    </xf>
    <xf numFmtId="0" fontId="23" fillId="0" borderId="0" xfId="0" applyFont="1" applyAlignment="1"/>
    <xf numFmtId="0" fontId="12" fillId="0" borderId="0" xfId="0" applyFont="1" applyFill="1" applyBorder="1" applyAlignment="1" applyProtection="1">
      <alignment horizontal="left" vertical="top" wrapText="1"/>
    </xf>
    <xf numFmtId="0" fontId="5" fillId="12" borderId="1" xfId="0" applyFont="1" applyFill="1" applyBorder="1" applyAlignment="1" applyProtection="1">
      <alignment horizontal="center" vertical="center" textRotation="90" wrapText="1"/>
    </xf>
    <xf numFmtId="0" fontId="5" fillId="12" borderId="1" xfId="0" applyFont="1" applyFill="1" applyBorder="1"/>
    <xf numFmtId="0" fontId="22" fillId="0" borderId="0" xfId="0" applyFont="1" applyAlignment="1" applyProtection="1">
      <alignment horizontal="left" vertical="top" wrapText="1"/>
    </xf>
    <xf numFmtId="0" fontId="23" fillId="0" borderId="0" xfId="0" applyFont="1"/>
    <xf numFmtId="0" fontId="20" fillId="0" borderId="0" xfId="0" applyFont="1"/>
    <xf numFmtId="0" fontId="25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6" fillId="13" borderId="1" xfId="0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11" borderId="4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left" vertical="top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Protection="1"/>
    <xf numFmtId="0" fontId="5" fillId="0" borderId="0" xfId="0" applyFont="1" applyFill="1" applyProtection="1"/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vertical="center"/>
    </xf>
    <xf numFmtId="0" fontId="33" fillId="0" borderId="0" xfId="0" applyFont="1"/>
    <xf numFmtId="0" fontId="34" fillId="0" borderId="0" xfId="0" applyFont="1" applyAlignment="1" applyProtection="1">
      <alignment horizontal="justify"/>
    </xf>
    <xf numFmtId="0" fontId="36" fillId="0" borderId="0" xfId="0" applyFont="1"/>
    <xf numFmtId="0" fontId="35" fillId="0" borderId="0" xfId="0" applyFont="1" applyAlignment="1" applyProtection="1">
      <alignment horizontal="left" vertical="top" wrapText="1"/>
    </xf>
    <xf numFmtId="0" fontId="35" fillId="5" borderId="0" xfId="0" applyFont="1" applyFill="1" applyBorder="1" applyAlignment="1">
      <alignment horizontal="left" vertical="top" wrapText="1"/>
    </xf>
    <xf numFmtId="0" fontId="37" fillId="5" borderId="0" xfId="0" applyFont="1" applyFill="1" applyBorder="1" applyAlignment="1">
      <alignment horizontal="left" vertical="top"/>
    </xf>
    <xf numFmtId="0" fontId="37" fillId="0" borderId="0" xfId="0" applyFont="1" applyBorder="1" applyAlignment="1">
      <alignment vertical="top"/>
    </xf>
    <xf numFmtId="0" fontId="35" fillId="0" borderId="0" xfId="0" applyFont="1" applyBorder="1" applyAlignment="1"/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5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horizontal="center"/>
    </xf>
    <xf numFmtId="0" fontId="35" fillId="8" borderId="0" xfId="0" applyFont="1" applyFill="1" applyBorder="1" applyAlignment="1">
      <alignment horizontal="left" vertical="top"/>
    </xf>
    <xf numFmtId="0" fontId="37" fillId="8" borderId="0" xfId="0" applyFont="1" applyFill="1" applyBorder="1" applyAlignment="1">
      <alignment horizontal="left" vertical="top"/>
    </xf>
    <xf numFmtId="0" fontId="35" fillId="7" borderId="0" xfId="0" applyFont="1" applyFill="1" applyBorder="1" applyAlignment="1">
      <alignment horizontal="left" vertical="top"/>
    </xf>
    <xf numFmtId="0" fontId="37" fillId="7" borderId="0" xfId="0" applyFont="1" applyFill="1" applyBorder="1" applyAlignment="1">
      <alignment horizontal="left" vertical="top"/>
    </xf>
    <xf numFmtId="0" fontId="35" fillId="0" borderId="0" xfId="0" applyFont="1" applyBorder="1"/>
    <xf numFmtId="0" fontId="35" fillId="0" borderId="0" xfId="0" applyFont="1" applyAlignment="1" applyProtection="1">
      <alignment vertical="top" wrapText="1"/>
    </xf>
    <xf numFmtId="0" fontId="35" fillId="0" borderId="0" xfId="0" applyFont="1" applyAlignment="1" applyProtection="1">
      <alignment vertical="top"/>
    </xf>
    <xf numFmtId="0" fontId="35" fillId="0" borderId="0" xfId="0" applyFont="1" applyFill="1" applyBorder="1" applyAlignment="1"/>
    <xf numFmtId="0" fontId="38" fillId="13" borderId="1" xfId="0" applyFont="1" applyFill="1" applyBorder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textRotation="90" wrapText="1"/>
    </xf>
    <xf numFmtId="0" fontId="30" fillId="0" borderId="0" xfId="0" applyFont="1" applyAlignment="1">
      <alignment horizontal="left" vertical="top" wrapText="1"/>
    </xf>
    <xf numFmtId="164" fontId="40" fillId="14" borderId="16" xfId="0" applyNumberFormat="1" applyFont="1" applyFill="1" applyBorder="1" applyAlignment="1">
      <alignment horizontal="center" vertical="center" wrapText="1"/>
    </xf>
    <xf numFmtId="164" fontId="40" fillId="14" borderId="17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5" fillId="0" borderId="1" xfId="0" applyFont="1" applyFill="1" applyBorder="1" applyAlignment="1" applyProtection="1">
      <alignment horizontal="center" vertical="center"/>
      <protection locked="0"/>
    </xf>
    <xf numFmtId="0" fontId="41" fillId="0" borderId="0" xfId="0" applyFont="1"/>
    <xf numFmtId="164" fontId="40" fillId="0" borderId="0" xfId="0" applyNumberFormat="1" applyFont="1" applyAlignment="1">
      <alignment horizontal="center" vertical="center" wrapText="1"/>
    </xf>
    <xf numFmtId="164" fontId="40" fillId="0" borderId="0" xfId="0" applyNumberFormat="1" applyFont="1" applyAlignment="1">
      <alignment wrapText="1"/>
    </xf>
    <xf numFmtId="164" fontId="40" fillId="14" borderId="18" xfId="0" applyNumberFormat="1" applyFont="1" applyFill="1" applyBorder="1" applyAlignment="1">
      <alignment horizontal="center" vertical="center" wrapText="1"/>
    </xf>
    <xf numFmtId="164" fontId="40" fillId="14" borderId="19" xfId="0" applyNumberFormat="1" applyFont="1" applyFill="1" applyBorder="1" applyAlignment="1">
      <alignment horizontal="center" vertical="center" wrapText="1"/>
    </xf>
    <xf numFmtId="164" fontId="40" fillId="14" borderId="15" xfId="0" applyNumberFormat="1" applyFont="1" applyFill="1" applyBorder="1" applyAlignment="1">
      <alignment horizontal="center" vertical="center" wrapText="1"/>
    </xf>
    <xf numFmtId="164" fontId="40" fillId="14" borderId="21" xfId="0" applyNumberFormat="1" applyFont="1" applyFill="1" applyBorder="1" applyAlignment="1">
      <alignment horizontal="center" vertical="center" wrapText="1"/>
    </xf>
    <xf numFmtId="164" fontId="40" fillId="14" borderId="22" xfId="0" applyNumberFormat="1" applyFont="1" applyFill="1" applyBorder="1" applyAlignment="1">
      <alignment horizontal="center" vertical="center" wrapText="1"/>
    </xf>
    <xf numFmtId="164" fontId="40" fillId="14" borderId="23" xfId="0" applyNumberFormat="1" applyFont="1" applyFill="1" applyBorder="1" applyAlignment="1">
      <alignment horizontal="center" vertical="center" wrapText="1"/>
    </xf>
    <xf numFmtId="164" fontId="40" fillId="14" borderId="24" xfId="0" applyNumberFormat="1" applyFont="1" applyFill="1" applyBorder="1" applyAlignment="1">
      <alignment horizontal="center" wrapText="1"/>
    </xf>
    <xf numFmtId="164" fontId="40" fillId="14" borderId="23" xfId="0" applyNumberFormat="1" applyFont="1" applyFill="1" applyBorder="1" applyAlignment="1">
      <alignment horizontal="center" wrapText="1"/>
    </xf>
    <xf numFmtId="164" fontId="40" fillId="14" borderId="25" xfId="0" applyNumberFormat="1" applyFont="1" applyFill="1" applyBorder="1" applyAlignment="1">
      <alignment horizontal="center" wrapText="1"/>
    </xf>
    <xf numFmtId="164" fontId="40" fillId="14" borderId="26" xfId="0" applyNumberFormat="1" applyFont="1" applyFill="1" applyBorder="1" applyAlignment="1">
      <alignment horizontal="left" vertical="center" wrapText="1"/>
    </xf>
    <xf numFmtId="164" fontId="40" fillId="0" borderId="27" xfId="0" applyNumberFormat="1" applyFont="1" applyBorder="1" applyAlignment="1">
      <alignment horizontal="center" vertical="center" wrapText="1"/>
    </xf>
    <xf numFmtId="164" fontId="40" fillId="14" borderId="16" xfId="0" applyNumberFormat="1" applyFont="1" applyFill="1" applyBorder="1" applyAlignment="1">
      <alignment horizontal="left" vertical="center" wrapText="1"/>
    </xf>
    <xf numFmtId="164" fontId="40" fillId="15" borderId="4" xfId="0" applyNumberFormat="1" applyFont="1" applyFill="1" applyBorder="1" applyAlignment="1">
      <alignment horizontal="center" vertical="center" wrapText="1"/>
    </xf>
    <xf numFmtId="164" fontId="40" fillId="15" borderId="28" xfId="0" applyNumberFormat="1" applyFont="1" applyFill="1" applyBorder="1" applyAlignment="1">
      <alignment horizontal="center" vertical="center" wrapText="1"/>
    </xf>
    <xf numFmtId="164" fontId="40" fillId="14" borderId="29" xfId="0" applyNumberFormat="1" applyFont="1" applyFill="1" applyBorder="1" applyAlignment="1">
      <alignment horizontal="left" vertical="center" wrapText="1"/>
    </xf>
    <xf numFmtId="164" fontId="40" fillId="14" borderId="29" xfId="0" applyNumberFormat="1" applyFont="1" applyFill="1" applyBorder="1" applyAlignment="1">
      <alignment horizontal="center" vertical="center" wrapText="1"/>
    </xf>
    <xf numFmtId="164" fontId="40" fillId="15" borderId="14" xfId="0" applyNumberFormat="1" applyFont="1" applyFill="1" applyBorder="1" applyAlignment="1">
      <alignment horizontal="center" vertical="center" wrapText="1"/>
    </xf>
    <xf numFmtId="164" fontId="40" fillId="14" borderId="30" xfId="0" applyNumberFormat="1" applyFont="1" applyFill="1" applyBorder="1" applyAlignment="1">
      <alignment horizontal="left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0" fillId="0" borderId="1" xfId="0" applyNumberFormat="1" applyFont="1" applyBorder="1" applyAlignment="1">
      <alignment horizontal="center" vertical="center" wrapText="1"/>
    </xf>
    <xf numFmtId="164" fontId="40" fillId="0" borderId="31" xfId="0" applyNumberFormat="1" applyFont="1" applyBorder="1" applyAlignment="1">
      <alignment horizontal="center" vertical="center" wrapText="1"/>
    </xf>
    <xf numFmtId="164" fontId="40" fillId="14" borderId="30" xfId="0" applyNumberFormat="1" applyFont="1" applyFill="1" applyBorder="1" applyAlignment="1">
      <alignment horizontal="center" vertical="center" wrapText="1"/>
    </xf>
    <xf numFmtId="164" fontId="40" fillId="0" borderId="6" xfId="0" applyNumberFormat="1" applyFont="1" applyBorder="1" applyAlignment="1">
      <alignment horizontal="center" vertical="center" wrapText="1"/>
    </xf>
    <xf numFmtId="164" fontId="40" fillId="0" borderId="32" xfId="0" applyNumberFormat="1" applyFont="1" applyBorder="1" applyAlignment="1">
      <alignment horizontal="center" vertical="center" wrapText="1"/>
    </xf>
    <xf numFmtId="164" fontId="40" fillId="0" borderId="33" xfId="0" applyNumberFormat="1" applyFont="1" applyBorder="1" applyAlignment="1">
      <alignment horizontal="center" vertical="center" wrapText="1"/>
    </xf>
    <xf numFmtId="164" fontId="40" fillId="0" borderId="30" xfId="0" applyNumberFormat="1" applyFont="1" applyBorder="1" applyAlignment="1">
      <alignment horizontal="center" vertical="center" wrapText="1"/>
    </xf>
    <xf numFmtId="164" fontId="40" fillId="14" borderId="34" xfId="0" applyNumberFormat="1" applyFont="1" applyFill="1" applyBorder="1" applyAlignment="1">
      <alignment horizontal="left" vertical="center" wrapText="1"/>
    </xf>
    <xf numFmtId="164" fontId="40" fillId="14" borderId="34" xfId="0" applyNumberFormat="1" applyFont="1" applyFill="1" applyBorder="1" applyAlignment="1">
      <alignment horizontal="center" vertical="center" wrapText="1"/>
    </xf>
    <xf numFmtId="164" fontId="40" fillId="0" borderId="34" xfId="0" applyNumberFormat="1" applyFont="1" applyBorder="1" applyAlignment="1">
      <alignment horizontal="center" vertical="center" wrapText="1"/>
    </xf>
    <xf numFmtId="164" fontId="40" fillId="14" borderId="20" xfId="0" applyNumberFormat="1" applyFont="1" applyFill="1" applyBorder="1" applyAlignment="1">
      <alignment horizontal="center" wrapText="1"/>
    </xf>
    <xf numFmtId="164" fontId="40" fillId="14" borderId="21" xfId="0" applyNumberFormat="1" applyFont="1" applyFill="1" applyBorder="1" applyAlignment="1">
      <alignment horizontal="center" wrapText="1"/>
    </xf>
    <xf numFmtId="164" fontId="40" fillId="14" borderId="26" xfId="0" applyNumberFormat="1" applyFont="1" applyFill="1" applyBorder="1" applyAlignment="1">
      <alignment horizontal="center" vertical="center" wrapText="1"/>
    </xf>
    <xf numFmtId="164" fontId="40" fillId="15" borderId="35" xfId="0" applyNumberFormat="1" applyFont="1" applyFill="1" applyBorder="1" applyAlignment="1">
      <alignment horizontal="center" vertical="center" wrapText="1"/>
    </xf>
    <xf numFmtId="164" fontId="40" fillId="15" borderId="27" xfId="0" applyNumberFormat="1" applyFont="1" applyFill="1" applyBorder="1" applyAlignment="1">
      <alignment horizontal="center" vertical="center" wrapText="1"/>
    </xf>
    <xf numFmtId="164" fontId="40" fillId="0" borderId="6" xfId="0" applyNumberFormat="1" applyFont="1" applyBorder="1" applyAlignment="1">
      <alignment horizontal="center" wrapText="1"/>
    </xf>
    <xf numFmtId="164" fontId="40" fillId="0" borderId="31" xfId="0" applyNumberFormat="1" applyFont="1" applyBorder="1" applyAlignment="1">
      <alignment horizontal="center" wrapText="1"/>
    </xf>
    <xf numFmtId="164" fontId="40" fillId="14" borderId="16" xfId="0" applyNumberFormat="1" applyFont="1" applyFill="1" applyBorder="1" applyAlignment="1">
      <alignment horizontal="center" wrapText="1"/>
    </xf>
    <xf numFmtId="164" fontId="40" fillId="15" borderId="37" xfId="0" applyNumberFormat="1" applyFont="1" applyFill="1" applyBorder="1" applyAlignment="1">
      <alignment horizontal="center" wrapText="1"/>
    </xf>
    <xf numFmtId="164" fontId="40" fillId="9" borderId="38" xfId="0" applyNumberFormat="1" applyFont="1" applyFill="1" applyBorder="1" applyAlignment="1">
      <alignment horizontal="center" vertical="center" wrapText="1"/>
    </xf>
    <xf numFmtId="164" fontId="40" fillId="15" borderId="40" xfId="0" applyNumberFormat="1" applyFont="1" applyFill="1" applyBorder="1" applyAlignment="1">
      <alignment horizontal="center" vertical="center" wrapText="1"/>
    </xf>
    <xf numFmtId="164" fontId="40" fillId="9" borderId="39" xfId="0" applyNumberFormat="1" applyFont="1" applyFill="1" applyBorder="1" applyAlignment="1">
      <alignment horizontal="center" vertical="center" wrapText="1"/>
    </xf>
    <xf numFmtId="164" fontId="40" fillId="14" borderId="41" xfId="0" applyNumberFormat="1" applyFont="1" applyFill="1" applyBorder="1" applyAlignment="1">
      <alignment horizontal="left" vertical="center" wrapText="1"/>
    </xf>
    <xf numFmtId="164" fontId="40" fillId="0" borderId="42" xfId="0" applyNumberFormat="1" applyFont="1" applyBorder="1" applyAlignment="1">
      <alignment horizontal="center" wrapText="1"/>
    </xf>
    <xf numFmtId="164" fontId="40" fillId="0" borderId="33" xfId="0" applyNumberFormat="1" applyFont="1" applyBorder="1" applyAlignment="1">
      <alignment horizontal="center" wrapText="1"/>
    </xf>
    <xf numFmtId="164" fontId="40" fillId="15" borderId="17" xfId="0" applyNumberFormat="1" applyFont="1" applyFill="1" applyBorder="1" applyAlignment="1">
      <alignment horizontal="center" vertical="center" wrapText="1"/>
    </xf>
    <xf numFmtId="164" fontId="40" fillId="14" borderId="43" xfId="0" applyNumberFormat="1" applyFont="1" applyFill="1" applyBorder="1" applyAlignment="1">
      <alignment horizontal="center" vertical="center" wrapText="1"/>
    </xf>
    <xf numFmtId="164" fontId="40" fillId="0" borderId="26" xfId="0" applyNumberFormat="1" applyFont="1" applyFill="1" applyBorder="1" applyAlignment="1">
      <alignment horizontal="center" vertical="center" wrapText="1"/>
    </xf>
    <xf numFmtId="164" fontId="40" fillId="14" borderId="36" xfId="0" applyNumberFormat="1" applyFont="1" applyFill="1" applyBorder="1" applyAlignment="1">
      <alignment horizontal="center" vertical="center" wrapText="1"/>
    </xf>
    <xf numFmtId="164" fontId="40" fillId="0" borderId="30" xfId="0" applyNumberFormat="1" applyFont="1" applyFill="1" applyBorder="1" applyAlignment="1">
      <alignment horizontal="center" vertical="center" wrapText="1"/>
    </xf>
    <xf numFmtId="164" fontId="40" fillId="14" borderId="44" xfId="0" applyNumberFormat="1" applyFont="1" applyFill="1" applyBorder="1" applyAlignment="1">
      <alignment horizontal="center" vertical="center" wrapText="1"/>
    </xf>
    <xf numFmtId="164" fontId="40" fillId="15" borderId="17" xfId="0" applyNumberFormat="1" applyFont="1" applyFill="1" applyBorder="1" applyAlignment="1">
      <alignment horizontal="center" wrapText="1"/>
    </xf>
    <xf numFmtId="164" fontId="40" fillId="14" borderId="45" xfId="0" applyNumberFormat="1" applyFont="1" applyFill="1" applyBorder="1" applyAlignment="1">
      <alignment horizontal="center" vertical="center" wrapText="1"/>
    </xf>
    <xf numFmtId="164" fontId="40" fillId="2" borderId="16" xfId="0" applyNumberFormat="1" applyFont="1" applyFill="1" applyBorder="1" applyAlignment="1">
      <alignment horizontal="center" vertical="center" wrapText="1"/>
    </xf>
    <xf numFmtId="164" fontId="40" fillId="2" borderId="22" xfId="0" applyNumberFormat="1" applyFont="1" applyFill="1" applyBorder="1" applyAlignment="1">
      <alignment wrapText="1"/>
    </xf>
    <xf numFmtId="164" fontId="40" fillId="14" borderId="17" xfId="0" applyNumberFormat="1" applyFont="1" applyFill="1" applyBorder="1" applyAlignment="1">
      <alignment horizontal="left" vertical="center" wrapText="1"/>
    </xf>
    <xf numFmtId="164" fontId="40" fillId="14" borderId="22" xfId="0" applyNumberFormat="1" applyFont="1" applyFill="1" applyBorder="1" applyAlignment="1">
      <alignment horizontal="left" vertical="center" wrapText="1"/>
    </xf>
    <xf numFmtId="164" fontId="40" fillId="14" borderId="43" xfId="0" applyNumberFormat="1" applyFont="1" applyFill="1" applyBorder="1" applyAlignment="1">
      <alignment horizontal="left" vertical="center" wrapText="1"/>
    </xf>
    <xf numFmtId="164" fontId="40" fillId="0" borderId="46" xfId="0" applyNumberFormat="1" applyFont="1" applyBorder="1" applyAlignment="1">
      <alignment horizontal="center" vertical="center" wrapText="1"/>
    </xf>
    <xf numFmtId="164" fontId="40" fillId="14" borderId="47" xfId="0" applyNumberFormat="1" applyFont="1" applyFill="1" applyBorder="1" applyAlignment="1">
      <alignment horizontal="left" vertical="center" wrapText="1"/>
    </xf>
    <xf numFmtId="164" fontId="40" fillId="0" borderId="4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64" fontId="40" fillId="14" borderId="19" xfId="0" applyNumberFormat="1" applyFont="1" applyFill="1" applyBorder="1" applyAlignment="1">
      <alignment horizontal="center" vertical="center" wrapText="1"/>
    </xf>
    <xf numFmtId="164" fontId="40" fillId="14" borderId="20" xfId="0" applyNumberFormat="1" applyFont="1" applyFill="1" applyBorder="1" applyAlignment="1">
      <alignment horizontal="center" vertical="center" wrapText="1"/>
    </xf>
    <xf numFmtId="164" fontId="40" fillId="14" borderId="47" xfId="0" applyNumberFormat="1" applyFont="1" applyFill="1" applyBorder="1" applyAlignment="1">
      <alignment horizontal="center" vertical="center" wrapText="1"/>
    </xf>
    <xf numFmtId="164" fontId="40" fillId="0" borderId="35" xfId="0" applyNumberFormat="1" applyFont="1" applyBorder="1" applyAlignment="1">
      <alignment horizontal="center" vertical="center" wrapText="1"/>
    </xf>
    <xf numFmtId="164" fontId="40" fillId="0" borderId="48" xfId="0" applyNumberFormat="1" applyFont="1" applyBorder="1" applyAlignment="1">
      <alignment horizontal="center" vertical="center" wrapText="1"/>
    </xf>
    <xf numFmtId="164" fontId="40" fillId="0" borderId="29" xfId="0" applyNumberFormat="1" applyFont="1" applyBorder="1" applyAlignment="1">
      <alignment horizontal="center" vertical="center" wrapText="1"/>
    </xf>
    <xf numFmtId="164" fontId="40" fillId="0" borderId="51" xfId="0" applyNumberFormat="1" applyFont="1" applyBorder="1" applyAlignment="1">
      <alignment horizontal="center" vertical="center" wrapText="1"/>
    </xf>
    <xf numFmtId="164" fontId="40" fillId="15" borderId="37" xfId="0" applyNumberFormat="1" applyFont="1" applyFill="1" applyBorder="1" applyAlignment="1">
      <alignment horizontal="center" vertical="center" wrapText="1"/>
    </xf>
    <xf numFmtId="164" fontId="40" fillId="15" borderId="39" xfId="0" applyNumberFormat="1" applyFont="1" applyFill="1" applyBorder="1" applyAlignment="1">
      <alignment horizontal="center" vertical="center" wrapText="1"/>
    </xf>
    <xf numFmtId="164" fontId="40" fillId="0" borderId="40" xfId="0" applyNumberFormat="1" applyFont="1" applyBorder="1" applyAlignment="1">
      <alignment horizontal="center" vertical="center" wrapText="1"/>
    </xf>
    <xf numFmtId="164" fontId="40" fillId="0" borderId="52" xfId="0" applyNumberFormat="1" applyFont="1" applyBorder="1" applyAlignment="1">
      <alignment horizontal="center" vertical="center" wrapText="1"/>
    </xf>
    <xf numFmtId="164" fontId="40" fillId="14" borderId="39" xfId="0" applyNumberFormat="1" applyFont="1" applyFill="1" applyBorder="1" applyAlignment="1">
      <alignment horizontal="center" vertical="center" wrapText="1"/>
    </xf>
    <xf numFmtId="164" fontId="40" fillId="14" borderId="38" xfId="0" applyNumberFormat="1" applyFont="1" applyFill="1" applyBorder="1" applyAlignment="1">
      <alignment horizontal="center" vertical="center" wrapText="1"/>
    </xf>
    <xf numFmtId="164" fontId="40" fillId="14" borderId="25" xfId="0" applyNumberFormat="1" applyFont="1" applyFill="1" applyBorder="1" applyAlignment="1">
      <alignment horizontal="center" vertical="center" wrapText="1"/>
    </xf>
    <xf numFmtId="164" fontId="40" fillId="14" borderId="18" xfId="0" applyNumberFormat="1" applyFont="1" applyFill="1" applyBorder="1" applyAlignment="1">
      <alignment horizontal="left" vertical="center" wrapText="1"/>
    </xf>
    <xf numFmtId="0" fontId="40" fillId="15" borderId="38" xfId="0" applyNumberFormat="1" applyFont="1" applyFill="1" applyBorder="1" applyAlignment="1">
      <alignment horizontal="center" vertical="center" wrapText="1"/>
    </xf>
    <xf numFmtId="0" fontId="40" fillId="15" borderId="21" xfId="0" applyNumberFormat="1" applyFont="1" applyFill="1" applyBorder="1" applyAlignment="1">
      <alignment horizontal="center" vertical="center" wrapText="1"/>
    </xf>
    <xf numFmtId="0" fontId="40" fillId="0" borderId="38" xfId="0" applyNumberFormat="1" applyFont="1" applyBorder="1" applyAlignment="1">
      <alignment horizontal="center" vertical="center" wrapText="1"/>
    </xf>
    <xf numFmtId="0" fontId="40" fillId="15" borderId="39" xfId="0" applyNumberFormat="1" applyFont="1" applyFill="1" applyBorder="1" applyAlignment="1">
      <alignment horizontal="center" vertical="center" wrapText="1"/>
    </xf>
    <xf numFmtId="0" fontId="40" fillId="15" borderId="2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164" fontId="40" fillId="14" borderId="18" xfId="0" applyNumberFormat="1" applyFont="1" applyFill="1" applyBorder="1" applyAlignment="1">
      <alignment horizontal="center" vertical="center" wrapText="1"/>
    </xf>
    <xf numFmtId="164" fontId="40" fillId="14" borderId="17" xfId="0" applyNumberFormat="1" applyFont="1" applyFill="1" applyBorder="1" applyAlignment="1">
      <alignment horizontal="center" vertical="center" wrapText="1"/>
    </xf>
    <xf numFmtId="164" fontId="40" fillId="14" borderId="22" xfId="0" applyNumberFormat="1" applyFont="1" applyFill="1" applyBorder="1" applyAlignment="1">
      <alignment horizontal="center" vertical="center" wrapText="1"/>
    </xf>
    <xf numFmtId="164" fontId="40" fillId="14" borderId="18" xfId="0" applyNumberFormat="1" applyFont="1" applyFill="1" applyBorder="1" applyAlignment="1">
      <alignment horizontal="center" vertical="center" wrapText="1"/>
    </xf>
    <xf numFmtId="164" fontId="40" fillId="14" borderId="17" xfId="0" applyNumberFormat="1" applyFont="1" applyFill="1" applyBorder="1" applyAlignment="1">
      <alignment horizontal="center" vertical="center" wrapText="1"/>
    </xf>
    <xf numFmtId="164" fontId="40" fillId="14" borderId="22" xfId="0" applyNumberFormat="1" applyFont="1" applyFill="1" applyBorder="1" applyAlignment="1">
      <alignment horizontal="center" vertical="center" wrapText="1"/>
    </xf>
    <xf numFmtId="0" fontId="5" fillId="16" borderId="1" xfId="0" applyFont="1" applyFill="1" applyBorder="1"/>
    <xf numFmtId="0" fontId="0" fillId="0" borderId="1" xfId="0" applyBorder="1"/>
    <xf numFmtId="164" fontId="40" fillId="14" borderId="53" xfId="0" applyNumberFormat="1" applyFont="1" applyFill="1" applyBorder="1" applyAlignment="1">
      <alignment horizontal="center" wrapText="1"/>
    </xf>
    <xf numFmtId="49" fontId="40" fillId="0" borderId="54" xfId="0" applyNumberFormat="1" applyFont="1" applyBorder="1" applyAlignment="1">
      <alignment horizontal="center" vertical="center" wrapText="1"/>
    </xf>
    <xf numFmtId="164" fontId="40" fillId="0" borderId="22" xfId="0" applyNumberFormat="1" applyFont="1" applyBorder="1" applyAlignment="1">
      <alignment wrapText="1"/>
    </xf>
    <xf numFmtId="164" fontId="40" fillId="0" borderId="23" xfId="0" applyNumberFormat="1" applyFont="1" applyBorder="1" applyAlignment="1">
      <alignment horizontal="center" wrapText="1"/>
    </xf>
    <xf numFmtId="0" fontId="5" fillId="16" borderId="1" xfId="0" applyFont="1" applyFill="1" applyBorder="1" applyAlignment="1">
      <alignment horizontal="center" vertical="center"/>
    </xf>
    <xf numFmtId="49" fontId="48" fillId="16" borderId="4" xfId="0" applyNumberFormat="1" applyFont="1" applyFill="1" applyBorder="1"/>
    <xf numFmtId="164" fontId="40" fillId="0" borderId="22" xfId="0" applyNumberFormat="1" applyFont="1" applyBorder="1" applyAlignment="1">
      <alignment horizontal="center" vertical="center" wrapText="1"/>
    </xf>
    <xf numFmtId="164" fontId="40" fillId="14" borderId="22" xfId="0" applyNumberFormat="1" applyFont="1" applyFill="1" applyBorder="1" applyAlignment="1">
      <alignment horizontal="left" vertical="top" wrapText="1"/>
    </xf>
    <xf numFmtId="164" fontId="40" fillId="0" borderId="18" xfId="0" applyNumberFormat="1" applyFont="1" applyBorder="1" applyAlignment="1">
      <alignment horizontal="center" vertical="center" wrapText="1"/>
    </xf>
    <xf numFmtId="164" fontId="40" fillId="15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5" fillId="17" borderId="1" xfId="0" applyFont="1" applyFill="1" applyBorder="1" applyAlignment="1">
      <alignment horizontal="center" vertical="center" wrapText="1"/>
    </xf>
    <xf numFmtId="49" fontId="5" fillId="17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51" fillId="0" borderId="0" xfId="0" applyFont="1" applyAlignment="1">
      <alignment horizontal="left" vertical="top" wrapText="1"/>
    </xf>
    <xf numFmtId="0" fontId="52" fillId="0" borderId="0" xfId="0" applyFont="1"/>
    <xf numFmtId="0" fontId="8" fillId="0" borderId="0" xfId="0" applyFont="1" applyAlignment="1">
      <alignment horizontal="justify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9" fontId="5" fillId="0" borderId="1" xfId="1" applyFont="1" applyBorder="1" applyAlignment="1">
      <alignment horizontal="center" vertical="top" wrapText="1"/>
    </xf>
    <xf numFmtId="0" fontId="54" fillId="0" borderId="0" xfId="0" applyFont="1"/>
    <xf numFmtId="0" fontId="55" fillId="0" borderId="0" xfId="0" applyFont="1"/>
    <xf numFmtId="164" fontId="40" fillId="14" borderId="53" xfId="0" applyNumberFormat="1" applyFont="1" applyFill="1" applyBorder="1" applyAlignment="1">
      <alignment horizontal="center" vertical="center" wrapText="1"/>
    </xf>
    <xf numFmtId="164" fontId="40" fillId="14" borderId="18" xfId="0" applyNumberFormat="1" applyFont="1" applyFill="1" applyBorder="1" applyAlignment="1">
      <alignment horizontal="center" wrapText="1"/>
    </xf>
    <xf numFmtId="0" fontId="0" fillId="0" borderId="34" xfId="0" applyBorder="1"/>
    <xf numFmtId="164" fontId="40" fillId="15" borderId="18" xfId="0" applyNumberFormat="1" applyFont="1" applyFill="1" applyBorder="1" applyAlignment="1">
      <alignment horizontal="center" vertical="center" wrapText="1"/>
    </xf>
    <xf numFmtId="164" fontId="40" fillId="0" borderId="16" xfId="0" applyNumberFormat="1" applyFont="1" applyFill="1" applyBorder="1" applyAlignment="1">
      <alignment horizontal="center" vertical="center" wrapText="1"/>
    </xf>
    <xf numFmtId="164" fontId="40" fillId="0" borderId="16" xfId="0" applyNumberFormat="1" applyFont="1" applyFill="1" applyBorder="1" applyAlignment="1">
      <alignment horizontal="center" wrapText="1"/>
    </xf>
    <xf numFmtId="0" fontId="54" fillId="0" borderId="1" xfId="0" applyFont="1" applyBorder="1"/>
    <xf numFmtId="0" fontId="33" fillId="16" borderId="0" xfId="0" applyFont="1" applyFill="1"/>
    <xf numFmtId="0" fontId="57" fillId="3" borderId="1" xfId="0" applyFont="1" applyFill="1" applyBorder="1"/>
    <xf numFmtId="0" fontId="0" fillId="3" borderId="1" xfId="0" applyFill="1" applyBorder="1"/>
    <xf numFmtId="49" fontId="1" fillId="0" borderId="1" xfId="0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textRotation="90" wrapText="1"/>
    </xf>
    <xf numFmtId="0" fontId="46" fillId="0" borderId="1" xfId="0" applyFont="1" applyFill="1" applyBorder="1" applyAlignment="1">
      <alignment horizontal="center" vertical="center" textRotation="90"/>
    </xf>
    <xf numFmtId="49" fontId="47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45" fillId="0" borderId="8" xfId="0" applyFont="1" applyFill="1" applyBorder="1" applyAlignment="1" applyProtection="1">
      <alignment horizontal="left" vertical="top" textRotation="90" wrapText="1"/>
    </xf>
    <xf numFmtId="0" fontId="45" fillId="0" borderId="8" xfId="0" applyFont="1" applyFill="1" applyBorder="1" applyAlignment="1" applyProtection="1">
      <alignment vertical="top" wrapText="1"/>
    </xf>
    <xf numFmtId="0" fontId="45" fillId="0" borderId="1" xfId="0" applyFont="1" applyFill="1" applyBorder="1" applyAlignment="1" applyProtection="1">
      <alignment vertical="top" wrapText="1"/>
    </xf>
    <xf numFmtId="0" fontId="45" fillId="0" borderId="4" xfId="0" applyFont="1" applyFill="1" applyBorder="1" applyAlignment="1" applyProtection="1">
      <alignment horizontal="left" vertical="top" wrapText="1"/>
    </xf>
    <xf numFmtId="0" fontId="45" fillId="0" borderId="1" xfId="0" applyFont="1" applyFill="1" applyBorder="1" applyAlignment="1">
      <alignment horizontal="left" vertical="top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 textRotation="90" wrapText="1"/>
    </xf>
    <xf numFmtId="0" fontId="45" fillId="0" borderId="1" xfId="0" applyFont="1" applyFill="1" applyBorder="1"/>
    <xf numFmtId="49" fontId="48" fillId="0" borderId="4" xfId="0" applyNumberFormat="1" applyFont="1" applyFill="1" applyBorder="1"/>
    <xf numFmtId="49" fontId="48" fillId="0" borderId="1" xfId="0" applyNumberFormat="1" applyFont="1" applyFill="1" applyBorder="1"/>
    <xf numFmtId="0" fontId="58" fillId="0" borderId="1" xfId="2" applyBorder="1" applyAlignment="1" applyProtection="1">
      <alignment wrapText="1"/>
      <protection locked="0"/>
    </xf>
    <xf numFmtId="49" fontId="58" fillId="0" borderId="1" xfId="2" applyNumberFormat="1" applyFill="1" applyBorder="1" applyAlignment="1" applyProtection="1">
      <alignment horizontal="center" wrapText="1"/>
      <protection locked="0"/>
    </xf>
    <xf numFmtId="0" fontId="36" fillId="0" borderId="0" xfId="0" applyFont="1" applyAlignment="1">
      <alignment vertical="top" readingOrder="1"/>
    </xf>
    <xf numFmtId="0" fontId="5" fillId="0" borderId="9" xfId="0" applyFont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6" fillId="9" borderId="4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textRotation="90" wrapText="1"/>
    </xf>
    <xf numFmtId="0" fontId="6" fillId="9" borderId="8" xfId="0" applyFont="1" applyFill="1" applyBorder="1" applyAlignment="1">
      <alignment horizontal="center" textRotation="90" wrapText="1"/>
    </xf>
    <xf numFmtId="0" fontId="6" fillId="9" borderId="2" xfId="0" applyFont="1" applyFill="1" applyBorder="1" applyAlignment="1">
      <alignment horizontal="center" textRotation="90" wrapText="1"/>
    </xf>
    <xf numFmtId="0" fontId="5" fillId="0" borderId="7" xfId="0" applyFont="1" applyBorder="1" applyAlignment="1">
      <alignment horizontal="center" wrapText="1"/>
    </xf>
    <xf numFmtId="0" fontId="1" fillId="9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5" borderId="4" xfId="0" applyFont="1" applyFill="1" applyBorder="1" applyAlignment="1">
      <alignment horizontal="center" vertical="center" textRotation="90" wrapText="1"/>
    </xf>
    <xf numFmtId="0" fontId="6" fillId="5" borderId="8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top" readingOrder="1"/>
    </xf>
    <xf numFmtId="0" fontId="36" fillId="0" borderId="0" xfId="0" applyFont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textRotation="90" wrapText="1"/>
    </xf>
    <xf numFmtId="0" fontId="5" fillId="0" borderId="12" xfId="0" applyFont="1" applyFill="1" applyBorder="1" applyAlignment="1" applyProtection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textRotation="90" wrapText="1"/>
    </xf>
    <xf numFmtId="0" fontId="5" fillId="0" borderId="2" xfId="0" applyFont="1" applyFill="1" applyBorder="1" applyAlignment="1" applyProtection="1">
      <alignment horizontal="center" vertical="center" textRotation="90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44" fillId="0" borderId="7" xfId="0" applyFont="1" applyBorder="1" applyAlignment="1">
      <alignment horizontal="center"/>
    </xf>
    <xf numFmtId="0" fontId="46" fillId="0" borderId="3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textRotation="90" wrapText="1"/>
    </xf>
    <xf numFmtId="0" fontId="46" fillId="0" borderId="2" xfId="0" applyFont="1" applyFill="1" applyBorder="1" applyAlignment="1">
      <alignment horizontal="center" vertical="center" textRotation="90" wrapText="1"/>
    </xf>
    <xf numFmtId="0" fontId="46" fillId="0" borderId="4" xfId="0" applyFont="1" applyFill="1" applyBorder="1" applyAlignment="1" applyProtection="1">
      <alignment horizontal="center" vertical="center" textRotation="90" wrapText="1"/>
    </xf>
    <xf numFmtId="0" fontId="46" fillId="0" borderId="2" xfId="0" applyFont="1" applyFill="1" applyBorder="1" applyAlignment="1" applyProtection="1">
      <alignment horizontal="center" vertical="center" textRotation="90" wrapText="1"/>
    </xf>
    <xf numFmtId="0" fontId="46" fillId="0" borderId="4" xfId="0" applyFont="1" applyFill="1" applyBorder="1" applyAlignment="1" applyProtection="1">
      <alignment horizontal="center" vertical="top" wrapText="1"/>
    </xf>
    <xf numFmtId="0" fontId="46" fillId="0" borderId="8" xfId="0" applyFont="1" applyFill="1" applyBorder="1" applyAlignment="1" applyProtection="1">
      <alignment horizontal="center" vertical="top" wrapText="1"/>
    </xf>
    <xf numFmtId="0" fontId="46" fillId="0" borderId="2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17" borderId="1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Fill="1" applyAlignment="1">
      <alignment horizontal="left" vertical="top" wrapText="1"/>
    </xf>
    <xf numFmtId="0" fontId="39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top" wrapText="1"/>
    </xf>
    <xf numFmtId="0" fontId="45" fillId="0" borderId="3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left" vertical="center" textRotation="90" wrapText="1"/>
    </xf>
    <xf numFmtId="0" fontId="45" fillId="0" borderId="2" xfId="0" applyFont="1" applyFill="1" applyBorder="1" applyAlignment="1">
      <alignment horizontal="left" vertical="center" textRotation="90" wrapText="1"/>
    </xf>
    <xf numFmtId="0" fontId="45" fillId="0" borderId="4" xfId="0" applyFont="1" applyFill="1" applyBorder="1" applyAlignment="1">
      <alignment horizontal="center" vertical="center" textRotation="90" wrapText="1"/>
    </xf>
    <xf numFmtId="0" fontId="45" fillId="0" borderId="2" xfId="0" applyFont="1" applyFill="1" applyBorder="1" applyAlignment="1">
      <alignment horizontal="center" vertical="center" textRotation="90" wrapText="1"/>
    </xf>
    <xf numFmtId="0" fontId="56" fillId="0" borderId="1" xfId="0" applyFont="1" applyFill="1" applyBorder="1" applyAlignment="1">
      <alignment horizontal="center" vertical="center" textRotation="90" wrapText="1"/>
    </xf>
    <xf numFmtId="164" fontId="40" fillId="14" borderId="19" xfId="0" applyNumberFormat="1" applyFont="1" applyFill="1" applyBorder="1" applyAlignment="1">
      <alignment horizontal="center" vertical="center" wrapText="1"/>
    </xf>
    <xf numFmtId="164" fontId="40" fillId="14" borderId="20" xfId="0" applyNumberFormat="1" applyFont="1" applyFill="1" applyBorder="1" applyAlignment="1">
      <alignment horizontal="center" vertical="center" wrapText="1"/>
    </xf>
    <xf numFmtId="164" fontId="40" fillId="14" borderId="41" xfId="0" applyNumberFormat="1" applyFont="1" applyFill="1" applyBorder="1" applyAlignment="1">
      <alignment horizontal="center" vertical="center" wrapText="1"/>
    </xf>
    <xf numFmtId="164" fontId="40" fillId="14" borderId="25" xfId="0" applyNumberFormat="1" applyFont="1" applyFill="1" applyBorder="1" applyAlignment="1">
      <alignment horizontal="center" vertical="center" wrapText="1"/>
    </xf>
    <xf numFmtId="0" fontId="54" fillId="0" borderId="7" xfId="0" applyFont="1" applyBorder="1" applyAlignment="1">
      <alignment horizontal="center"/>
    </xf>
    <xf numFmtId="164" fontId="40" fillId="14" borderId="18" xfId="0" applyNumberFormat="1" applyFont="1" applyFill="1" applyBorder="1" applyAlignment="1">
      <alignment horizontal="center" vertical="center" wrapText="1"/>
    </xf>
    <xf numFmtId="164" fontId="40" fillId="14" borderId="17" xfId="0" applyNumberFormat="1" applyFont="1" applyFill="1" applyBorder="1" applyAlignment="1">
      <alignment horizontal="center" vertical="center" wrapText="1"/>
    </xf>
    <xf numFmtId="164" fontId="40" fillId="14" borderId="22" xfId="0" applyNumberFormat="1" applyFont="1" applyFill="1" applyBorder="1" applyAlignment="1">
      <alignment horizontal="center" vertical="center" wrapText="1"/>
    </xf>
    <xf numFmtId="164" fontId="40" fillId="14" borderId="43" xfId="0" applyNumberFormat="1" applyFont="1" applyFill="1" applyBorder="1" applyAlignment="1">
      <alignment horizontal="center" vertical="center" wrapText="1"/>
    </xf>
    <xf numFmtId="164" fontId="40" fillId="14" borderId="49" xfId="0" applyNumberFormat="1" applyFont="1" applyFill="1" applyBorder="1" applyAlignment="1">
      <alignment horizontal="center" vertical="center" wrapText="1"/>
    </xf>
    <xf numFmtId="164" fontId="40" fillId="14" borderId="50" xfId="0" applyNumberFormat="1" applyFont="1" applyFill="1" applyBorder="1" applyAlignment="1">
      <alignment horizontal="center" vertical="center" wrapText="1"/>
    </xf>
    <xf numFmtId="164" fontId="40" fillId="14" borderId="21" xfId="0" applyNumberFormat="1" applyFont="1" applyFill="1" applyBorder="1" applyAlignment="1">
      <alignment horizontal="center" vertical="center" wrapText="1"/>
    </xf>
    <xf numFmtId="164" fontId="40" fillId="0" borderId="18" xfId="0" applyNumberFormat="1" applyFont="1" applyBorder="1" applyAlignment="1">
      <alignment horizontal="center" vertical="top" wrapText="1"/>
    </xf>
    <xf numFmtId="164" fontId="40" fillId="0" borderId="17" xfId="0" applyNumberFormat="1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pto.EDU\Documents\&#1057;&#1054;&#1041;&#1045;&#1057;&#1045;&#1044;&#1054;&#1042;&#1040;&#1053;&#1048;&#1045;\2018_&#1088;&#1072;&#1081;&#1086;&#1085;&#1099;\&#1060;&#1086;&#1088;&#1084;&#1072;%20&#1048;&#1085;&#1092;&#1086;&#1088;&#1084;&#1072;&#1090;&#1080;&#1079;&#1072;&#1094;&#1080;&#1103;%20&#1088;&#1072;&#1081;&#1086;&#1085;&#1099;_2016_&#1080;&#1090;&#1086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3;&#1050;&#1054;&#1059;%20&#1064;&#1082;&#1086;&#1083;&#1072;%204_&#1048;&#1085;&#1092;&#1086;&#1088;&#1084;&#1072;&#1090;&#1080;&#1079;&#1072;&#1094;&#1080;&#1103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ОО-2"/>
      <sheetName val="Лист2"/>
    </sheetNames>
    <sheetDataSet>
      <sheetData sheetId="0"/>
      <sheetData sheetId="1">
        <row r="7">
          <cell r="B7" t="str">
            <v>Среднего общего образования</v>
          </cell>
        </row>
      </sheetData>
      <sheetData sheetId="2"/>
      <sheetData sheetId="3"/>
      <sheetData sheetId="4"/>
      <sheetData sheetId="5"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9.1"/>
      <sheetName val="10"/>
      <sheetName val="11"/>
      <sheetName val="12"/>
      <sheetName val="13"/>
      <sheetName val="13.1"/>
      <sheetName val="ОО-2"/>
    </sheetNames>
    <sheetDataSet>
      <sheetData sheetId="0" refreshError="1"/>
      <sheetData sheetId="1">
        <row r="7">
          <cell r="B7" t="str">
            <v>КГКОУ Школа 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murskosh7vida.ru/" TargetMode="External"/><Relationship Id="rId1" Type="http://schemas.openxmlformats.org/officeDocument/2006/relationships/hyperlink" Target="mailto:120008@edu.27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zoomScale="85" zoomScaleNormal="85" workbookViewId="0">
      <selection activeCell="E15" sqref="E15"/>
    </sheetView>
  </sheetViews>
  <sheetFormatPr defaultColWidth="7.6640625" defaultRowHeight="13.2" x14ac:dyDescent="0.25"/>
  <cols>
    <col min="1" max="1" width="81" style="12" customWidth="1"/>
    <col min="2" max="2" width="11.88671875" style="11" customWidth="1"/>
    <col min="3" max="3" width="28.109375" style="11" customWidth="1"/>
    <col min="4" max="4" width="41.33203125" style="11" customWidth="1"/>
    <col min="5" max="16384" width="7.6640625" style="3"/>
  </cols>
  <sheetData>
    <row r="1" spans="1:5" ht="54" customHeight="1" x14ac:dyDescent="0.25">
      <c r="A1" s="307" t="s">
        <v>527</v>
      </c>
      <c r="B1" s="307"/>
      <c r="C1" s="307"/>
      <c r="D1" s="307"/>
    </row>
    <row r="2" spans="1:5" ht="12" customHeight="1" x14ac:dyDescent="0.25">
      <c r="A2" s="21"/>
      <c r="B2" s="21"/>
      <c r="C2" s="21"/>
      <c r="D2" s="21"/>
    </row>
    <row r="3" spans="1:5" ht="15.6" x14ac:dyDescent="0.3">
      <c r="A3" s="308" t="s">
        <v>6</v>
      </c>
      <c r="B3" s="308"/>
      <c r="C3" s="308"/>
      <c r="D3" s="308"/>
    </row>
    <row r="4" spans="1:5" ht="12.75" customHeight="1" x14ac:dyDescent="0.25">
      <c r="A4" s="309" t="s">
        <v>183</v>
      </c>
      <c r="B4" s="312" t="s">
        <v>164</v>
      </c>
      <c r="C4" s="309" t="s">
        <v>357</v>
      </c>
      <c r="D4" s="309" t="s">
        <v>358</v>
      </c>
    </row>
    <row r="5" spans="1:5" ht="12.75" customHeight="1" x14ac:dyDescent="0.25">
      <c r="A5" s="310"/>
      <c r="B5" s="313"/>
      <c r="C5" s="310"/>
      <c r="D5" s="310"/>
    </row>
    <row r="6" spans="1:5" ht="90" customHeight="1" x14ac:dyDescent="0.25">
      <c r="A6" s="311"/>
      <c r="B6" s="314"/>
      <c r="C6" s="311"/>
      <c r="D6" s="311"/>
    </row>
    <row r="7" spans="1:5" ht="15.6" x14ac:dyDescent="0.25">
      <c r="A7" s="13" t="s">
        <v>9</v>
      </c>
      <c r="B7" s="14" t="s">
        <v>10</v>
      </c>
      <c r="C7" s="14" t="s">
        <v>11</v>
      </c>
      <c r="D7" s="14" t="s">
        <v>12</v>
      </c>
    </row>
    <row r="8" spans="1:5" ht="27.75" customHeight="1" x14ac:dyDescent="0.3">
      <c r="A8" s="15" t="s">
        <v>536</v>
      </c>
      <c r="B8" s="16">
        <v>281</v>
      </c>
      <c r="C8" s="303" t="s">
        <v>537</v>
      </c>
      <c r="D8" s="304" t="s">
        <v>538</v>
      </c>
    </row>
    <row r="9" spans="1:5" x14ac:dyDescent="0.25">
      <c r="B9" s="39" t="s">
        <v>82</v>
      </c>
    </row>
    <row r="10" spans="1:5" s="11" customFormat="1" x14ac:dyDescent="0.25">
      <c r="A10" s="12"/>
      <c r="B10" s="20"/>
    </row>
    <row r="11" spans="1:5" x14ac:dyDescent="0.25">
      <c r="B11" s="20"/>
    </row>
    <row r="12" spans="1:5" s="1" customFormat="1" ht="15" x14ac:dyDescent="0.25">
      <c r="A12" s="4" t="s">
        <v>72</v>
      </c>
      <c r="B12" s="5"/>
      <c r="C12" s="5" t="s">
        <v>540</v>
      </c>
      <c r="D12" s="5"/>
      <c r="E12" s="6"/>
    </row>
    <row r="13" spans="1:5" s="1" customFormat="1" ht="15" x14ac:dyDescent="0.25">
      <c r="A13" s="7"/>
      <c r="B13" s="8" t="s">
        <v>71</v>
      </c>
      <c r="C13" s="306" t="s">
        <v>83</v>
      </c>
      <c r="D13" s="306"/>
      <c r="E13" s="6"/>
    </row>
    <row r="14" spans="1:5" s="1" customFormat="1" ht="15" x14ac:dyDescent="0.25">
      <c r="A14" s="7"/>
      <c r="B14" s="8"/>
      <c r="C14" s="9"/>
      <c r="D14" s="9"/>
      <c r="E14" s="6"/>
    </row>
    <row r="15" spans="1:5" s="1" customFormat="1" ht="30" x14ac:dyDescent="0.25">
      <c r="A15" s="7"/>
      <c r="B15" s="8" t="s">
        <v>539</v>
      </c>
      <c r="C15" s="9"/>
      <c r="E15" s="6"/>
    </row>
    <row r="16" spans="1:5" s="1" customFormat="1" ht="15" x14ac:dyDescent="0.25">
      <c r="A16" s="6"/>
      <c r="B16" s="19" t="s">
        <v>7</v>
      </c>
      <c r="C16" s="10"/>
      <c r="D16" s="10"/>
      <c r="E16" s="6"/>
    </row>
    <row r="17" spans="1:5" s="1" customFormat="1" ht="15" x14ac:dyDescent="0.25">
      <c r="A17" s="6"/>
      <c r="B17" s="9"/>
      <c r="C17" s="10"/>
      <c r="D17" s="10"/>
      <c r="E17" s="6"/>
    </row>
    <row r="18" spans="1:5" s="1" customFormat="1" ht="15" x14ac:dyDescent="0.25">
      <c r="A18" s="6"/>
      <c r="B18" s="9"/>
      <c r="C18" s="10"/>
      <c r="D18" s="10"/>
      <c r="E18" s="6"/>
    </row>
    <row r="19" spans="1:5" s="1" customFormat="1" ht="15" x14ac:dyDescent="0.25">
      <c r="A19" s="4" t="s">
        <v>76</v>
      </c>
      <c r="B19" s="5"/>
      <c r="C19" s="315" t="s">
        <v>541</v>
      </c>
      <c r="D19" s="315"/>
      <c r="E19" s="10"/>
    </row>
    <row r="20" spans="1:5" ht="15.75" customHeight="1" x14ac:dyDescent="0.25">
      <c r="A20" s="7"/>
      <c r="B20" s="8" t="s">
        <v>71</v>
      </c>
      <c r="C20" s="306" t="s">
        <v>83</v>
      </c>
      <c r="D20" s="306"/>
      <c r="E20" s="10"/>
    </row>
    <row r="21" spans="1:5" ht="15" x14ac:dyDescent="0.25">
      <c r="A21" s="6"/>
      <c r="B21" s="3"/>
      <c r="C21" s="8" t="s">
        <v>70</v>
      </c>
      <c r="D21" s="10"/>
      <c r="E21" s="10"/>
    </row>
    <row r="22" spans="1:5" ht="30" x14ac:dyDescent="0.25">
      <c r="B22" s="8" t="s">
        <v>539</v>
      </c>
    </row>
    <row r="23" spans="1:5" ht="15" x14ac:dyDescent="0.25">
      <c r="B23" s="19" t="s">
        <v>7</v>
      </c>
    </row>
  </sheetData>
  <sortState ref="A23:A48">
    <sortCondition ref="A23"/>
  </sortState>
  <mergeCells count="9">
    <mergeCell ref="C13:D13"/>
    <mergeCell ref="C20:D20"/>
    <mergeCell ref="A1:D1"/>
    <mergeCell ref="A3:D3"/>
    <mergeCell ref="A4:A6"/>
    <mergeCell ref="C4:C6"/>
    <mergeCell ref="D4:D6"/>
    <mergeCell ref="B4:B6"/>
    <mergeCell ref="C19:D19"/>
  </mergeCells>
  <hyperlinks>
    <hyperlink ref="C8" r:id="rId1"/>
    <hyperlink ref="D8" r:id="rId2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J8" sqref="J8"/>
    </sheetView>
  </sheetViews>
  <sheetFormatPr defaultRowHeight="14.4" x14ac:dyDescent="0.3"/>
  <cols>
    <col min="1" max="1" width="4.6640625" customWidth="1"/>
    <col min="2" max="2" width="23.109375" customWidth="1"/>
    <col min="3" max="3" width="7.5546875" customWidth="1"/>
    <col min="4" max="4" width="8" customWidth="1"/>
    <col min="5" max="5" width="7.33203125" customWidth="1"/>
    <col min="6" max="6" width="7.88671875" customWidth="1"/>
    <col min="7" max="7" width="6.33203125" customWidth="1"/>
    <col min="8" max="8" width="6.5546875" customWidth="1"/>
    <col min="9" max="9" width="6.44140625" customWidth="1"/>
    <col min="10" max="10" width="7.6640625" customWidth="1"/>
    <col min="11" max="11" width="6.88671875" customWidth="1"/>
    <col min="12" max="13" width="7.44140625" customWidth="1"/>
    <col min="14" max="14" width="7.33203125" customWidth="1"/>
    <col min="16" max="16" width="7" customWidth="1"/>
  </cols>
  <sheetData>
    <row r="1" spans="1:16" x14ac:dyDescent="0.3">
      <c r="A1" s="367" t="s">
        <v>423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</row>
    <row r="2" spans="1:16" ht="150" customHeight="1" x14ac:dyDescent="0.3">
      <c r="A2" s="375" t="s">
        <v>194</v>
      </c>
      <c r="B2" s="375" t="s">
        <v>183</v>
      </c>
      <c r="C2" s="373" t="s">
        <v>448</v>
      </c>
      <c r="D2" s="371" t="s">
        <v>413</v>
      </c>
      <c r="E2" s="371" t="s">
        <v>414</v>
      </c>
      <c r="F2" s="371" t="s">
        <v>424</v>
      </c>
      <c r="G2" s="371" t="s">
        <v>426</v>
      </c>
      <c r="H2" s="371" t="s">
        <v>415</v>
      </c>
      <c r="I2" s="371" t="s">
        <v>417</v>
      </c>
      <c r="J2" s="368" t="s">
        <v>388</v>
      </c>
      <c r="K2" s="370"/>
      <c r="L2" s="368" t="s">
        <v>418</v>
      </c>
      <c r="M2" s="369"/>
      <c r="N2" s="369"/>
      <c r="O2" s="369"/>
      <c r="P2" s="370"/>
    </row>
    <row r="3" spans="1:16" ht="57.75" customHeight="1" x14ac:dyDescent="0.3">
      <c r="A3" s="376"/>
      <c r="B3" s="376"/>
      <c r="C3" s="374"/>
      <c r="D3" s="372"/>
      <c r="E3" s="372"/>
      <c r="F3" s="372"/>
      <c r="G3" s="372"/>
      <c r="H3" s="372"/>
      <c r="I3" s="372"/>
      <c r="J3" s="289" t="s">
        <v>210</v>
      </c>
      <c r="K3" s="289" t="s">
        <v>211</v>
      </c>
      <c r="L3" s="290" t="s">
        <v>419</v>
      </c>
      <c r="M3" s="290" t="s">
        <v>420</v>
      </c>
      <c r="N3" s="290" t="s">
        <v>421</v>
      </c>
      <c r="O3" s="289" t="s">
        <v>422</v>
      </c>
      <c r="P3" s="290" t="s">
        <v>395</v>
      </c>
    </row>
    <row r="4" spans="1:16" x14ac:dyDescent="0.3">
      <c r="A4" s="377"/>
      <c r="B4" s="377"/>
      <c r="C4" s="291" t="s">
        <v>449</v>
      </c>
      <c r="D4" s="291" t="s">
        <v>450</v>
      </c>
      <c r="E4" s="291" t="s">
        <v>451</v>
      </c>
      <c r="F4" s="291" t="s">
        <v>63</v>
      </c>
      <c r="G4" s="291" t="s">
        <v>64</v>
      </c>
      <c r="H4" s="291" t="s">
        <v>65</v>
      </c>
      <c r="I4" s="291" t="s">
        <v>325</v>
      </c>
      <c r="J4" s="291" t="s">
        <v>452</v>
      </c>
      <c r="K4" s="291" t="s">
        <v>453</v>
      </c>
      <c r="L4" s="291" t="s">
        <v>454</v>
      </c>
      <c r="M4" s="291" t="s">
        <v>455</v>
      </c>
      <c r="N4" s="291" t="s">
        <v>456</v>
      </c>
      <c r="O4" s="291" t="s">
        <v>457</v>
      </c>
      <c r="P4" s="291" t="s">
        <v>458</v>
      </c>
    </row>
    <row r="5" spans="1:16" ht="15.6" x14ac:dyDescent="0.3">
      <c r="A5" s="251"/>
      <c r="B5" s="52" t="str">
        <f>'2'!B7</f>
        <v>КГКОУ Школа 4</v>
      </c>
      <c r="C5" s="287">
        <v>20</v>
      </c>
      <c r="D5" s="286">
        <v>1</v>
      </c>
      <c r="E5" s="287">
        <v>1</v>
      </c>
      <c r="F5" s="251">
        <v>285</v>
      </c>
      <c r="G5" s="251">
        <v>1409</v>
      </c>
      <c r="H5" s="251" t="s">
        <v>555</v>
      </c>
      <c r="I5" s="287">
        <v>2</v>
      </c>
      <c r="J5" s="251">
        <v>0</v>
      </c>
      <c r="K5" s="251">
        <v>0</v>
      </c>
      <c r="L5" s="251">
        <v>0</v>
      </c>
      <c r="M5" s="251">
        <v>0</v>
      </c>
      <c r="N5" s="251">
        <v>0</v>
      </c>
      <c r="O5" s="251">
        <v>0</v>
      </c>
      <c r="P5" s="251">
        <v>1</v>
      </c>
    </row>
  </sheetData>
  <mergeCells count="12">
    <mergeCell ref="A1:P1"/>
    <mergeCell ref="L2:P2"/>
    <mergeCell ref="J2:K2"/>
    <mergeCell ref="F2:F3"/>
    <mergeCell ref="G2:G3"/>
    <mergeCell ref="H2:H3"/>
    <mergeCell ref="I2:I3"/>
    <mergeCell ref="E2:E3"/>
    <mergeCell ref="D2:D3"/>
    <mergeCell ref="C2:C3"/>
    <mergeCell ref="A2:A4"/>
    <mergeCell ref="B2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="85" zoomScaleNormal="85" workbookViewId="0">
      <selection activeCell="N9" sqref="N9"/>
    </sheetView>
  </sheetViews>
  <sheetFormatPr defaultColWidth="9.109375" defaultRowHeight="14.4" x14ac:dyDescent="0.3"/>
  <cols>
    <col min="1" max="1" width="4.6640625" style="23" customWidth="1"/>
    <col min="2" max="2" width="53.6640625" style="23" customWidth="1"/>
    <col min="3" max="3" width="7.6640625" style="23" customWidth="1"/>
    <col min="4" max="10" width="7.6640625" style="1" customWidth="1"/>
    <col min="11" max="11" width="10.6640625" style="1" customWidth="1"/>
    <col min="12" max="12" width="12.33203125" style="1" customWidth="1"/>
    <col min="13" max="13" width="10.6640625" style="1" customWidth="1"/>
    <col min="14" max="14" width="16.44140625" style="1" customWidth="1"/>
    <col min="15" max="16384" width="9.109375" style="1"/>
  </cols>
  <sheetData>
    <row r="1" spans="1:14" ht="15.75" customHeight="1" x14ac:dyDescent="0.25">
      <c r="A1" s="379" t="s">
        <v>369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5.6" x14ac:dyDescent="0.3">
      <c r="A2" s="61"/>
      <c r="B2" s="10"/>
      <c r="C2" s="10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71.25" customHeight="1" x14ac:dyDescent="0.25">
      <c r="A3" s="318" t="s">
        <v>194</v>
      </c>
      <c r="B3" s="340" t="s">
        <v>183</v>
      </c>
      <c r="C3" s="363" t="s">
        <v>156</v>
      </c>
      <c r="D3" s="363" t="s">
        <v>81</v>
      </c>
      <c r="E3" s="363" t="s">
        <v>73</v>
      </c>
      <c r="F3" s="363" t="s">
        <v>74</v>
      </c>
      <c r="G3" s="365" t="s">
        <v>75</v>
      </c>
      <c r="H3" s="380"/>
      <c r="I3" s="380"/>
      <c r="J3" s="366"/>
      <c r="K3" s="365" t="s">
        <v>60</v>
      </c>
      <c r="L3" s="380"/>
      <c r="M3" s="366"/>
      <c r="N3" s="378" t="s">
        <v>248</v>
      </c>
    </row>
    <row r="4" spans="1:14" ht="206.25" customHeight="1" x14ac:dyDescent="0.25">
      <c r="A4" s="318"/>
      <c r="B4" s="341"/>
      <c r="C4" s="364"/>
      <c r="D4" s="364"/>
      <c r="E4" s="364"/>
      <c r="F4" s="364"/>
      <c r="G4" s="79">
        <v>1</v>
      </c>
      <c r="H4" s="79">
        <v>2</v>
      </c>
      <c r="I4" s="79">
        <v>3</v>
      </c>
      <c r="J4" s="79">
        <v>4</v>
      </c>
      <c r="K4" s="85" t="s">
        <v>61</v>
      </c>
      <c r="L4" s="85" t="s">
        <v>346</v>
      </c>
      <c r="M4" s="85" t="s">
        <v>62</v>
      </c>
      <c r="N4" s="378"/>
    </row>
    <row r="5" spans="1:14" s="82" customFormat="1" ht="15.6" x14ac:dyDescent="0.3">
      <c r="A5" s="72"/>
      <c r="B5" s="81"/>
      <c r="C5" s="83" t="s">
        <v>67</v>
      </c>
      <c r="D5" s="83" t="s">
        <v>123</v>
      </c>
      <c r="E5" s="83" t="s">
        <v>68</v>
      </c>
      <c r="F5" s="83" t="s">
        <v>69</v>
      </c>
      <c r="G5" s="83" t="s">
        <v>370</v>
      </c>
      <c r="H5" s="83" t="s">
        <v>371</v>
      </c>
      <c r="I5" s="83" t="s">
        <v>372</v>
      </c>
      <c r="J5" s="83" t="s">
        <v>373</v>
      </c>
      <c r="K5" s="83" t="s">
        <v>374</v>
      </c>
      <c r="L5" s="83" t="s">
        <v>375</v>
      </c>
      <c r="M5" s="83" t="s">
        <v>376</v>
      </c>
      <c r="N5" s="83" t="s">
        <v>377</v>
      </c>
    </row>
    <row r="6" spans="1:14" ht="15" x14ac:dyDescent="0.25">
      <c r="A6" s="51"/>
      <c r="B6" s="52" t="str">
        <f>'2'!B7</f>
        <v>КГКОУ Школа 4</v>
      </c>
      <c r="C6" s="52">
        <v>4</v>
      </c>
      <c r="D6" s="84">
        <v>17</v>
      </c>
      <c r="E6" s="2" t="s">
        <v>554</v>
      </c>
      <c r="F6" s="2" t="s">
        <v>554</v>
      </c>
      <c r="G6" s="41">
        <v>0</v>
      </c>
      <c r="H6" s="41">
        <v>0</v>
      </c>
      <c r="I6" s="41">
        <v>4</v>
      </c>
      <c r="J6" s="41">
        <v>0</v>
      </c>
      <c r="K6" s="41">
        <v>17</v>
      </c>
      <c r="L6" s="41">
        <v>3</v>
      </c>
      <c r="M6" s="41">
        <v>17</v>
      </c>
      <c r="N6" s="41">
        <v>0</v>
      </c>
    </row>
    <row r="7" spans="1:14" x14ac:dyDescent="0.3">
      <c r="A7" s="35"/>
      <c r="B7" s="36"/>
      <c r="C7" s="36"/>
    </row>
    <row r="8" spans="1:14" ht="13.8" x14ac:dyDescent="0.25">
      <c r="A8" s="42" t="s">
        <v>182</v>
      </c>
      <c r="B8" s="38"/>
      <c r="C8" s="46"/>
    </row>
    <row r="9" spans="1:14" ht="13.8" x14ac:dyDescent="0.25">
      <c r="A9" s="38"/>
      <c r="B9" s="38"/>
      <c r="C9" s="46"/>
    </row>
    <row r="10" spans="1:14" ht="13.8" x14ac:dyDescent="0.25">
      <c r="A10" s="38"/>
      <c r="B10" s="38"/>
      <c r="C10" s="46"/>
    </row>
    <row r="11" spans="1:14" ht="13.8" x14ac:dyDescent="0.25">
      <c r="A11" s="38"/>
      <c r="B11" s="38"/>
      <c r="C11" s="46"/>
    </row>
  </sheetData>
  <mergeCells count="10">
    <mergeCell ref="N3:N4"/>
    <mergeCell ref="A1:N1"/>
    <mergeCell ref="K3:M3"/>
    <mergeCell ref="D3:D4"/>
    <mergeCell ref="C3:C4"/>
    <mergeCell ref="G3:J3"/>
    <mergeCell ref="E3:E4"/>
    <mergeCell ref="F3:F4"/>
    <mergeCell ref="A3:A4"/>
    <mergeCell ref="B3:B4"/>
  </mergeCells>
  <dataValidations count="1">
    <dataValidation type="list" allowBlank="1" showInputMessage="1" showErrorMessage="1" sqref="E6:F6">
      <formula1>"да, нет"</formula1>
    </dataValidation>
  </dataValidations>
  <pageMargins left="0.25" right="0.25" top="0.75" bottom="0.75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opLeftCell="C1" zoomScale="70" zoomScaleNormal="70" workbookViewId="0">
      <selection activeCell="Q10" sqref="Q10"/>
    </sheetView>
  </sheetViews>
  <sheetFormatPr defaultColWidth="9.109375" defaultRowHeight="13.8" x14ac:dyDescent="0.3"/>
  <cols>
    <col min="1" max="1" width="4.88671875" style="35" customWidth="1"/>
    <col min="2" max="2" width="49.109375" style="35" customWidth="1"/>
    <col min="3" max="3" width="17.33203125" style="35" customWidth="1"/>
    <col min="4" max="4" width="9.109375" style="35" bestFit="1" customWidth="1"/>
    <col min="5" max="10" width="7.6640625" style="35" bestFit="1" customWidth="1"/>
    <col min="11" max="11" width="4.6640625" style="35" customWidth="1"/>
    <col min="12" max="15" width="7.6640625" style="35" bestFit="1" customWidth="1"/>
    <col min="16" max="16" width="10" style="35" bestFit="1" customWidth="1"/>
    <col min="17" max="17" width="13" style="35" bestFit="1" customWidth="1"/>
    <col min="18" max="18" width="10" style="35" bestFit="1" customWidth="1"/>
    <col min="19" max="19" width="12" style="35" customWidth="1"/>
    <col min="20" max="20" width="23.33203125" style="23" customWidth="1"/>
    <col min="21" max="16384" width="9.109375" style="23"/>
  </cols>
  <sheetData>
    <row r="1" spans="1:20" ht="23.25" customHeight="1" x14ac:dyDescent="0.3">
      <c r="A1" s="316" t="s">
        <v>378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</row>
    <row r="2" spans="1:20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0" ht="69.75" customHeight="1" x14ac:dyDescent="0.3">
      <c r="A3" s="318" t="s">
        <v>194</v>
      </c>
      <c r="B3" s="340" t="s">
        <v>183</v>
      </c>
      <c r="C3" s="318" t="s">
        <v>222</v>
      </c>
      <c r="D3" s="318"/>
      <c r="E3" s="318"/>
      <c r="F3" s="318"/>
      <c r="G3" s="318"/>
      <c r="H3" s="318"/>
      <c r="I3" s="318"/>
      <c r="J3" s="318"/>
      <c r="K3" s="318"/>
      <c r="L3" s="318"/>
      <c r="M3" s="381" t="s">
        <v>223</v>
      </c>
      <c r="N3" s="382"/>
      <c r="O3" s="383"/>
      <c r="P3" s="381" t="s">
        <v>224</v>
      </c>
      <c r="Q3" s="382"/>
      <c r="R3" s="382"/>
      <c r="S3" s="383"/>
      <c r="T3" s="340" t="s">
        <v>247</v>
      </c>
    </row>
    <row r="4" spans="1:20" s="24" customFormat="1" ht="282.75" customHeight="1" x14ac:dyDescent="0.3">
      <c r="A4" s="318"/>
      <c r="B4" s="341"/>
      <c r="C4" s="152" t="s">
        <v>225</v>
      </c>
      <c r="D4" s="152" t="s">
        <v>226</v>
      </c>
      <c r="E4" s="152" t="s">
        <v>227</v>
      </c>
      <c r="F4" s="152" t="s">
        <v>228</v>
      </c>
      <c r="G4" s="152" t="s">
        <v>229</v>
      </c>
      <c r="H4" s="152" t="s">
        <v>230</v>
      </c>
      <c r="I4" s="152" t="s">
        <v>231</v>
      </c>
      <c r="J4" s="152" t="s">
        <v>232</v>
      </c>
      <c r="K4" s="152" t="s">
        <v>233</v>
      </c>
      <c r="L4" s="152" t="s">
        <v>234</v>
      </c>
      <c r="M4" s="152" t="s">
        <v>235</v>
      </c>
      <c r="N4" s="152" t="s">
        <v>236</v>
      </c>
      <c r="O4" s="152" t="s">
        <v>237</v>
      </c>
      <c r="P4" s="152" t="s">
        <v>238</v>
      </c>
      <c r="Q4" s="152" t="s">
        <v>330</v>
      </c>
      <c r="R4" s="152" t="s">
        <v>239</v>
      </c>
      <c r="S4" s="152" t="s">
        <v>240</v>
      </c>
      <c r="T4" s="341"/>
    </row>
    <row r="5" spans="1:20" ht="15.6" x14ac:dyDescent="0.3">
      <c r="A5" s="76"/>
      <c r="B5" s="77"/>
      <c r="C5" s="78" t="s">
        <v>124</v>
      </c>
      <c r="D5" s="78" t="s">
        <v>125</v>
      </c>
      <c r="E5" s="78" t="s">
        <v>126</v>
      </c>
      <c r="F5" s="78" t="s">
        <v>153</v>
      </c>
      <c r="G5" s="78" t="s">
        <v>154</v>
      </c>
      <c r="H5" s="78" t="s">
        <v>155</v>
      </c>
      <c r="I5" s="78" t="s">
        <v>241</v>
      </c>
      <c r="J5" s="78" t="s">
        <v>242</v>
      </c>
      <c r="K5" s="78" t="s">
        <v>243</v>
      </c>
      <c r="L5" s="78" t="s">
        <v>244</v>
      </c>
      <c r="M5" s="78" t="s">
        <v>245</v>
      </c>
      <c r="N5" s="78" t="s">
        <v>246</v>
      </c>
      <c r="O5" s="78" t="s">
        <v>379</v>
      </c>
      <c r="P5" s="78" t="s">
        <v>380</v>
      </c>
      <c r="Q5" s="78" t="s">
        <v>381</v>
      </c>
      <c r="R5" s="78" t="s">
        <v>382</v>
      </c>
      <c r="S5" s="78" t="s">
        <v>383</v>
      </c>
      <c r="T5" s="78" t="s">
        <v>384</v>
      </c>
    </row>
    <row r="6" spans="1:20" ht="15.6" x14ac:dyDescent="0.3">
      <c r="A6" s="51"/>
      <c r="B6" s="52" t="str">
        <f>'2'!B7</f>
        <v>КГКОУ Школа 4</v>
      </c>
      <c r="C6" s="52" t="s">
        <v>556</v>
      </c>
      <c r="D6" s="52">
        <v>1</v>
      </c>
      <c r="E6" s="52">
        <v>1</v>
      </c>
      <c r="F6" s="52">
        <v>0</v>
      </c>
      <c r="G6" s="52">
        <v>77</v>
      </c>
      <c r="H6" s="52">
        <v>77</v>
      </c>
      <c r="I6" s="52">
        <v>281</v>
      </c>
      <c r="J6" s="52">
        <v>281</v>
      </c>
      <c r="K6" s="52">
        <v>300</v>
      </c>
      <c r="L6" s="52">
        <v>300</v>
      </c>
      <c r="M6" s="158">
        <v>0</v>
      </c>
      <c r="N6" s="158">
        <v>1</v>
      </c>
      <c r="O6" s="158">
        <v>0</v>
      </c>
      <c r="P6" s="158">
        <v>1</v>
      </c>
      <c r="Q6" s="158">
        <v>0</v>
      </c>
      <c r="R6" s="158">
        <v>0</v>
      </c>
      <c r="S6" s="158">
        <v>1</v>
      </c>
      <c r="T6" s="158">
        <v>0</v>
      </c>
    </row>
    <row r="8" spans="1:20" x14ac:dyDescent="0.3">
      <c r="A8" s="42" t="s">
        <v>182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</sheetData>
  <sheetProtection insertRows="0"/>
  <mergeCells count="7">
    <mergeCell ref="T3:T4"/>
    <mergeCell ref="A1:T1"/>
    <mergeCell ref="A3:A4"/>
    <mergeCell ref="B3:B4"/>
    <mergeCell ref="C3:L3"/>
    <mergeCell ref="M3:O3"/>
    <mergeCell ref="P3:S3"/>
  </mergeCells>
  <pageMargins left="0.59055118110236227" right="0.39370078740157483" top="0.59055118110236227" bottom="0.39370078740157483" header="0" footer="0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4" workbookViewId="0">
      <selection activeCell="H12" sqref="H12"/>
    </sheetView>
  </sheetViews>
  <sheetFormatPr defaultRowHeight="14.4" x14ac:dyDescent="0.3"/>
  <cols>
    <col min="1" max="1" width="47.44140625" customWidth="1"/>
    <col min="2" max="2" width="21.44140625" customWidth="1"/>
    <col min="5" max="5" width="10.88671875" customWidth="1"/>
    <col min="6" max="6" width="12.33203125" customWidth="1"/>
    <col min="7" max="7" width="14.88671875" customWidth="1"/>
  </cols>
  <sheetData>
    <row r="1" spans="1:7" ht="15.6" x14ac:dyDescent="0.3">
      <c r="A1" s="379" t="s">
        <v>497</v>
      </c>
      <c r="B1" s="379"/>
      <c r="C1" s="379"/>
      <c r="D1" s="379"/>
      <c r="E1" s="379"/>
      <c r="F1" s="379"/>
      <c r="G1" s="379"/>
    </row>
    <row r="2" spans="1:7" ht="15.6" x14ac:dyDescent="0.3">
      <c r="A2" s="262"/>
      <c r="B2" s="10"/>
      <c r="C2" s="10"/>
      <c r="D2" s="10"/>
      <c r="E2" s="10"/>
      <c r="F2" s="10"/>
      <c r="G2" s="10"/>
    </row>
    <row r="3" spans="1:7" ht="33.75" customHeight="1" x14ac:dyDescent="0.3">
      <c r="A3" s="384" t="s">
        <v>475</v>
      </c>
      <c r="B3" s="384"/>
      <c r="C3" s="384"/>
      <c r="D3" s="384"/>
      <c r="E3" s="384"/>
      <c r="F3" s="384"/>
      <c r="G3" s="384"/>
    </row>
    <row r="4" spans="1:7" ht="32.25" customHeight="1" x14ac:dyDescent="0.3">
      <c r="A4" s="385" t="s">
        <v>476</v>
      </c>
      <c r="B4" s="385"/>
      <c r="C4" s="385"/>
      <c r="D4" s="385"/>
      <c r="E4" s="385"/>
      <c r="F4" s="385"/>
      <c r="G4" s="385"/>
    </row>
    <row r="5" spans="1:7" ht="15.6" x14ac:dyDescent="0.3">
      <c r="A5" s="385" t="s">
        <v>477</v>
      </c>
      <c r="B5" s="385"/>
      <c r="C5" s="385"/>
      <c r="D5" s="385"/>
      <c r="E5" s="385"/>
      <c r="F5" s="385"/>
      <c r="G5" s="7"/>
    </row>
    <row r="6" spans="1:7" ht="15.6" x14ac:dyDescent="0.3">
      <c r="A6" s="262"/>
      <c r="B6" s="10"/>
      <c r="C6" s="10"/>
      <c r="D6" s="10"/>
      <c r="E6" s="10"/>
      <c r="F6" s="10"/>
      <c r="G6" s="10"/>
    </row>
    <row r="7" spans="1:7" ht="28.5" customHeight="1" x14ac:dyDescent="0.3">
      <c r="A7" s="386" t="s">
        <v>478</v>
      </c>
      <c r="B7" s="386" t="s">
        <v>479</v>
      </c>
      <c r="C7" s="389" t="s">
        <v>491</v>
      </c>
      <c r="D7" s="390"/>
      <c r="E7" s="390"/>
      <c r="F7" s="390"/>
      <c r="G7" s="391"/>
    </row>
    <row r="8" spans="1:7" ht="15" x14ac:dyDescent="0.3">
      <c r="A8" s="386"/>
      <c r="B8" s="386"/>
      <c r="C8" s="387" t="s">
        <v>480</v>
      </c>
      <c r="D8" s="386" t="s">
        <v>482</v>
      </c>
      <c r="E8" s="386" t="s">
        <v>534</v>
      </c>
      <c r="F8" s="386" t="s">
        <v>481</v>
      </c>
      <c r="G8" s="386"/>
    </row>
    <row r="9" spans="1:7" ht="29.25" customHeight="1" x14ac:dyDescent="0.3">
      <c r="A9" s="386"/>
      <c r="B9" s="386"/>
      <c r="C9" s="388"/>
      <c r="D9" s="386"/>
      <c r="E9" s="386"/>
      <c r="F9" s="263" t="s">
        <v>483</v>
      </c>
      <c r="G9" s="263" t="s">
        <v>484</v>
      </c>
    </row>
    <row r="10" spans="1:7" ht="15" x14ac:dyDescent="0.3">
      <c r="A10" s="264" t="s">
        <v>129</v>
      </c>
      <c r="B10" s="264" t="s">
        <v>130</v>
      </c>
      <c r="C10" s="264" t="s">
        <v>131</v>
      </c>
      <c r="D10" s="264" t="s">
        <v>132</v>
      </c>
      <c r="E10" s="264" t="s">
        <v>133</v>
      </c>
      <c r="F10" s="264" t="s">
        <v>134</v>
      </c>
      <c r="G10" s="264" t="s">
        <v>135</v>
      </c>
    </row>
    <row r="11" spans="1:7" ht="19.5" customHeight="1" x14ac:dyDescent="0.3">
      <c r="A11" s="272" t="s">
        <v>485</v>
      </c>
      <c r="B11" s="273">
        <v>3</v>
      </c>
      <c r="C11" s="273">
        <v>2</v>
      </c>
      <c r="D11" s="273">
        <v>0</v>
      </c>
      <c r="E11" s="273">
        <v>2</v>
      </c>
      <c r="F11" s="274">
        <v>4</v>
      </c>
      <c r="G11" s="275">
        <f>F11/B11</f>
        <v>1.3333333333333333</v>
      </c>
    </row>
    <row r="12" spans="1:7" ht="19.5" customHeight="1" x14ac:dyDescent="0.3">
      <c r="A12" s="272" t="s">
        <v>486</v>
      </c>
      <c r="B12" s="273">
        <v>74</v>
      </c>
      <c r="C12" s="273">
        <v>17</v>
      </c>
      <c r="D12" s="273">
        <v>15</v>
      </c>
      <c r="E12" s="273">
        <v>31</v>
      </c>
      <c r="F12" s="274">
        <v>63</v>
      </c>
      <c r="G12" s="275">
        <f>F12/B12</f>
        <v>0.85135135135135132</v>
      </c>
    </row>
    <row r="13" spans="1:7" ht="15.6" x14ac:dyDescent="0.3">
      <c r="A13" s="265" t="s">
        <v>487</v>
      </c>
      <c r="B13" s="266">
        <v>77</v>
      </c>
      <c r="C13" s="266">
        <f t="shared" ref="C13:F13" si="0">C11+C12</f>
        <v>19</v>
      </c>
      <c r="D13" s="266">
        <f t="shared" si="0"/>
        <v>15</v>
      </c>
      <c r="E13" s="266">
        <f t="shared" si="0"/>
        <v>33</v>
      </c>
      <c r="F13" s="266">
        <f t="shared" si="0"/>
        <v>67</v>
      </c>
      <c r="G13" s="266">
        <f>F13/B13</f>
        <v>0.87012987012987009</v>
      </c>
    </row>
    <row r="14" spans="1:7" x14ac:dyDescent="0.3">
      <c r="A14" s="267"/>
      <c r="B14" s="268"/>
      <c r="C14" s="268"/>
      <c r="D14" s="268"/>
      <c r="E14" s="268"/>
      <c r="F14" s="268"/>
      <c r="G14" s="268"/>
    </row>
    <row r="15" spans="1:7" x14ac:dyDescent="0.3">
      <c r="A15" s="269" t="s">
        <v>488</v>
      </c>
      <c r="B15" s="270"/>
      <c r="C15" s="270"/>
      <c r="D15" s="270"/>
      <c r="E15" s="270"/>
      <c r="F15" s="270"/>
      <c r="G15" s="270"/>
    </row>
    <row r="16" spans="1:7" x14ac:dyDescent="0.3">
      <c r="A16" s="392" t="s">
        <v>492</v>
      </c>
      <c r="B16" s="392"/>
      <c r="C16" s="392"/>
      <c r="D16" s="392"/>
      <c r="E16" s="392"/>
      <c r="F16" s="392"/>
      <c r="G16" s="392"/>
    </row>
    <row r="17" spans="1:7" x14ac:dyDescent="0.3">
      <c r="A17" s="393" t="s">
        <v>489</v>
      </c>
      <c r="B17" s="393"/>
      <c r="C17" s="393"/>
      <c r="D17" s="393"/>
      <c r="E17" s="393"/>
      <c r="F17" s="393"/>
      <c r="G17" s="393"/>
    </row>
    <row r="18" spans="1:7" x14ac:dyDescent="0.3">
      <c r="A18" s="392" t="s">
        <v>490</v>
      </c>
      <c r="B18" s="392"/>
      <c r="C18" s="392"/>
      <c r="D18" s="392"/>
      <c r="E18" s="392"/>
      <c r="F18" s="392"/>
      <c r="G18" s="392"/>
    </row>
    <row r="19" spans="1:7" x14ac:dyDescent="0.3">
      <c r="A19" s="392" t="s">
        <v>508</v>
      </c>
      <c r="B19" s="392"/>
      <c r="C19" s="392"/>
      <c r="D19" s="392"/>
      <c r="E19" s="392"/>
      <c r="F19" s="392"/>
      <c r="G19" s="392"/>
    </row>
    <row r="20" spans="1:7" x14ac:dyDescent="0.3">
      <c r="A20" s="271"/>
      <c r="B20" s="23"/>
      <c r="C20" s="23"/>
      <c r="D20" s="23"/>
      <c r="E20" s="23"/>
      <c r="F20" s="23"/>
      <c r="G20" s="23"/>
    </row>
    <row r="21" spans="1:7" x14ac:dyDescent="0.3">
      <c r="A21" s="42" t="s">
        <v>182</v>
      </c>
      <c r="B21" s="23"/>
      <c r="C21" s="23"/>
      <c r="D21" s="23"/>
      <c r="E21" s="23"/>
      <c r="F21" s="23"/>
      <c r="G21" s="23"/>
    </row>
    <row r="23" spans="1:7" x14ac:dyDescent="0.3">
      <c r="B23" s="292" t="s">
        <v>522</v>
      </c>
    </row>
  </sheetData>
  <mergeCells count="15">
    <mergeCell ref="A19:G19"/>
    <mergeCell ref="E8:E9"/>
    <mergeCell ref="F8:G8"/>
    <mergeCell ref="A16:G16"/>
    <mergeCell ref="A17:G17"/>
    <mergeCell ref="A18:G18"/>
    <mergeCell ref="A1:G1"/>
    <mergeCell ref="A3:G3"/>
    <mergeCell ref="A4:G4"/>
    <mergeCell ref="A5:F5"/>
    <mergeCell ref="A7:A9"/>
    <mergeCell ref="B7:B9"/>
    <mergeCell ref="C8:C9"/>
    <mergeCell ref="D8:D9"/>
    <mergeCell ref="C7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="85" zoomScaleNormal="85" workbookViewId="0">
      <selection activeCell="D9" sqref="D9"/>
    </sheetView>
  </sheetViews>
  <sheetFormatPr defaultColWidth="9.109375" defaultRowHeight="13.8" x14ac:dyDescent="0.25"/>
  <cols>
    <col min="1" max="1" width="50" style="1" customWidth="1"/>
    <col min="2" max="2" width="29.109375" style="1" customWidth="1"/>
    <col min="3" max="3" width="60.44140625" style="1" customWidth="1"/>
    <col min="4" max="8" width="20.6640625" style="1" customWidth="1"/>
    <col min="9" max="16384" width="9.109375" style="1"/>
  </cols>
  <sheetData>
    <row r="1" spans="1:8" ht="27" customHeight="1" x14ac:dyDescent="0.3">
      <c r="A1" s="379" t="s">
        <v>535</v>
      </c>
      <c r="B1" s="379"/>
      <c r="C1" s="379"/>
      <c r="D1" s="22"/>
      <c r="E1" s="22"/>
      <c r="F1" s="22"/>
      <c r="G1" s="22"/>
      <c r="H1" s="22"/>
    </row>
    <row r="2" spans="1:8" ht="15.6" x14ac:dyDescent="0.3">
      <c r="A2" s="37"/>
      <c r="B2" s="45"/>
      <c r="C2" s="45"/>
      <c r="D2" s="18"/>
      <c r="E2" s="18"/>
      <c r="F2" s="18"/>
      <c r="G2" s="18"/>
      <c r="H2" s="18"/>
    </row>
    <row r="3" spans="1:8" ht="28.5" customHeight="1" x14ac:dyDescent="0.25">
      <c r="A3" s="397" t="s">
        <v>200</v>
      </c>
      <c r="B3" s="395" t="s">
        <v>385</v>
      </c>
      <c r="C3" s="396"/>
    </row>
    <row r="4" spans="1:8" ht="46.5" customHeight="1" x14ac:dyDescent="0.25">
      <c r="A4" s="398"/>
      <c r="B4" s="40" t="s">
        <v>525</v>
      </c>
      <c r="C4" s="40" t="s">
        <v>86</v>
      </c>
    </row>
    <row r="5" spans="1:8" ht="14.25" customHeight="1" x14ac:dyDescent="0.25">
      <c r="A5" s="48"/>
      <c r="B5" s="13" t="s">
        <v>493</v>
      </c>
      <c r="C5" s="13" t="s">
        <v>494</v>
      </c>
    </row>
    <row r="6" spans="1:8" ht="15" x14ac:dyDescent="0.25">
      <c r="A6" s="47" t="s">
        <v>85</v>
      </c>
      <c r="B6" s="41">
        <v>0</v>
      </c>
      <c r="C6" s="41">
        <v>0</v>
      </c>
    </row>
    <row r="7" spans="1:8" ht="30" x14ac:dyDescent="0.25">
      <c r="A7" s="47" t="s">
        <v>84</v>
      </c>
      <c r="B7" s="47">
        <v>0</v>
      </c>
      <c r="C7" s="47">
        <v>0</v>
      </c>
    </row>
    <row r="8" spans="1:8" ht="30" x14ac:dyDescent="0.25">
      <c r="A8" s="111" t="s">
        <v>157</v>
      </c>
      <c r="B8" s="111">
        <v>0</v>
      </c>
      <c r="C8" s="111">
        <v>0</v>
      </c>
    </row>
    <row r="9" spans="1:8" ht="28.8" x14ac:dyDescent="0.25">
      <c r="A9" s="146" t="s">
        <v>173</v>
      </c>
      <c r="B9" s="111">
        <v>0</v>
      </c>
      <c r="C9" s="111">
        <v>0</v>
      </c>
    </row>
    <row r="10" spans="1:8" ht="15" x14ac:dyDescent="0.25">
      <c r="A10" s="87" t="s">
        <v>386</v>
      </c>
      <c r="B10" s="112">
        <f>SUM(B6:B9)</f>
        <v>0</v>
      </c>
      <c r="C10" s="113"/>
    </row>
    <row r="11" spans="1:8" ht="15" x14ac:dyDescent="0.25">
      <c r="A11" s="86"/>
      <c r="B11" s="86"/>
      <c r="C11" s="86"/>
    </row>
    <row r="12" spans="1:8" ht="15" x14ac:dyDescent="0.25">
      <c r="A12" s="86"/>
      <c r="B12" s="86"/>
      <c r="C12" s="86"/>
    </row>
    <row r="13" spans="1:8" ht="15" x14ac:dyDescent="0.25">
      <c r="A13" s="147" t="s">
        <v>158</v>
      </c>
      <c r="B13" s="86"/>
      <c r="C13" s="86"/>
    </row>
    <row r="14" spans="1:8" ht="31.5" customHeight="1" x14ac:dyDescent="0.25">
      <c r="A14" s="394" t="s">
        <v>201</v>
      </c>
      <c r="B14" s="394"/>
      <c r="C14" s="394"/>
    </row>
    <row r="16" spans="1:8" x14ac:dyDescent="0.25">
      <c r="A16" s="42" t="s">
        <v>182</v>
      </c>
    </row>
  </sheetData>
  <mergeCells count="4">
    <mergeCell ref="A14:C14"/>
    <mergeCell ref="A1:C1"/>
    <mergeCell ref="B3:C3"/>
    <mergeCell ref="A3:A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E8" sqref="E8"/>
    </sheetView>
  </sheetViews>
  <sheetFormatPr defaultRowHeight="14.4" x14ac:dyDescent="0.3"/>
  <cols>
    <col min="1" max="1" width="4.6640625" customWidth="1"/>
    <col min="2" max="2" width="26.44140625" customWidth="1"/>
    <col min="3" max="3" width="7.33203125" customWidth="1"/>
    <col min="4" max="4" width="6.44140625" customWidth="1"/>
    <col min="5" max="5" width="7.6640625" customWidth="1"/>
    <col min="6" max="6" width="7.5546875" customWidth="1"/>
    <col min="7" max="7" width="7.44140625" customWidth="1"/>
    <col min="8" max="8" width="6.88671875" customWidth="1"/>
    <col min="9" max="9" width="8.6640625" customWidth="1"/>
    <col min="10" max="10" width="8.109375" customWidth="1"/>
    <col min="11" max="11" width="6.6640625" customWidth="1"/>
    <col min="12" max="12" width="7.5546875" customWidth="1"/>
    <col min="13" max="13" width="15.88671875" customWidth="1"/>
    <col min="14" max="14" width="4.5546875" customWidth="1"/>
    <col min="15" max="15" width="6.6640625" customWidth="1"/>
  </cols>
  <sheetData>
    <row r="1" spans="1:15" ht="27.75" customHeight="1" x14ac:dyDescent="0.3">
      <c r="A1" s="399" t="s">
        <v>498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5" ht="25.5" customHeight="1" x14ac:dyDescent="0.3">
      <c r="A2" s="296" t="s">
        <v>194</v>
      </c>
      <c r="B2" s="296" t="s">
        <v>183</v>
      </c>
      <c r="C2" s="403" t="s">
        <v>427</v>
      </c>
      <c r="D2" s="297" t="s">
        <v>388</v>
      </c>
      <c r="E2" s="405" t="s">
        <v>438</v>
      </c>
      <c r="F2" s="298" t="s">
        <v>388</v>
      </c>
      <c r="G2" s="400" t="s">
        <v>209</v>
      </c>
      <c r="H2" s="401"/>
      <c r="I2" s="401"/>
      <c r="J2" s="401"/>
      <c r="K2" s="401"/>
      <c r="L2" s="401"/>
      <c r="M2" s="402"/>
      <c r="N2" s="407" t="s">
        <v>524</v>
      </c>
      <c r="O2" s="403" t="s">
        <v>437</v>
      </c>
    </row>
    <row r="3" spans="1:15" ht="127.5" customHeight="1" x14ac:dyDescent="0.3">
      <c r="A3" s="293"/>
      <c r="B3" s="293"/>
      <c r="C3" s="404"/>
      <c r="D3" s="299" t="s">
        <v>428</v>
      </c>
      <c r="E3" s="406"/>
      <c r="F3" s="299" t="s">
        <v>429</v>
      </c>
      <c r="G3" s="299" t="s">
        <v>430</v>
      </c>
      <c r="H3" s="299" t="s">
        <v>431</v>
      </c>
      <c r="I3" s="299" t="s">
        <v>432</v>
      </c>
      <c r="J3" s="299" t="s">
        <v>433</v>
      </c>
      <c r="K3" s="299" t="s">
        <v>434</v>
      </c>
      <c r="L3" s="299" t="s">
        <v>435</v>
      </c>
      <c r="M3" s="299" t="s">
        <v>436</v>
      </c>
      <c r="N3" s="407"/>
      <c r="O3" s="404"/>
    </row>
    <row r="4" spans="1:15" x14ac:dyDescent="0.3">
      <c r="A4" s="294"/>
      <c r="B4" s="294"/>
      <c r="C4" s="257" t="s">
        <v>493</v>
      </c>
      <c r="D4" s="301" t="s">
        <v>499</v>
      </c>
      <c r="E4" s="257" t="s">
        <v>494</v>
      </c>
      <c r="F4" s="257" t="s">
        <v>500</v>
      </c>
      <c r="G4" s="301" t="s">
        <v>501</v>
      </c>
      <c r="H4" s="301" t="s">
        <v>502</v>
      </c>
      <c r="I4" s="301" t="s">
        <v>503</v>
      </c>
      <c r="J4" s="301" t="s">
        <v>504</v>
      </c>
      <c r="K4" s="301" t="s">
        <v>505</v>
      </c>
      <c r="L4" s="302" t="s">
        <v>506</v>
      </c>
      <c r="M4" s="302" t="s">
        <v>507</v>
      </c>
      <c r="N4" s="302" t="s">
        <v>495</v>
      </c>
      <c r="O4" s="302" t="s">
        <v>496</v>
      </c>
    </row>
    <row r="5" spans="1:15" x14ac:dyDescent="0.3">
      <c r="A5" s="295"/>
      <c r="B5" s="295"/>
      <c r="C5" s="300">
        <f>E5+O5</f>
        <v>198.5</v>
      </c>
      <c r="D5" s="300">
        <v>0</v>
      </c>
      <c r="E5" s="300">
        <f>G5+H5+I5+J5+K5+L5+M5</f>
        <v>198.5</v>
      </c>
      <c r="F5" s="300">
        <f>G5+H5+I5+J5+K5+L5+M5</f>
        <v>198.5</v>
      </c>
      <c r="G5" s="300">
        <v>0</v>
      </c>
      <c r="H5" s="300">
        <v>0</v>
      </c>
      <c r="I5" s="300">
        <v>0</v>
      </c>
      <c r="J5" s="300">
        <v>110.5</v>
      </c>
      <c r="K5" s="300">
        <v>41.2</v>
      </c>
      <c r="L5" s="300">
        <v>46.8</v>
      </c>
      <c r="M5" s="300">
        <v>0</v>
      </c>
      <c r="N5" s="300">
        <v>0</v>
      </c>
      <c r="O5" s="300">
        <v>0</v>
      </c>
    </row>
    <row r="7" spans="1:15" x14ac:dyDescent="0.3">
      <c r="C7" s="292"/>
      <c r="D7" s="292"/>
      <c r="E7" s="292"/>
      <c r="F7" s="292"/>
      <c r="G7" s="292"/>
      <c r="H7" s="292"/>
      <c r="I7" s="292"/>
    </row>
    <row r="8" spans="1:15" x14ac:dyDescent="0.3">
      <c r="C8" s="292"/>
      <c r="D8" s="292"/>
      <c r="E8" s="292"/>
      <c r="F8" s="292"/>
      <c r="G8" s="292"/>
      <c r="H8" s="292"/>
      <c r="I8" s="292"/>
    </row>
  </sheetData>
  <mergeCells count="6">
    <mergeCell ref="A1:O1"/>
    <mergeCell ref="G2:M2"/>
    <mergeCell ref="C2:C3"/>
    <mergeCell ref="O2:O3"/>
    <mergeCell ref="E2:E3"/>
    <mergeCell ref="N2:N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W132"/>
  <sheetViews>
    <sheetView tabSelected="1" topLeftCell="A133" zoomScale="90" zoomScaleNormal="90" workbookViewId="0">
      <selection activeCell="D127" sqref="D127"/>
    </sheetView>
  </sheetViews>
  <sheetFormatPr defaultRowHeight="14.4" x14ac:dyDescent="0.3"/>
  <cols>
    <col min="2" max="2" width="41.6640625" customWidth="1"/>
    <col min="3" max="3" width="31.5546875" customWidth="1"/>
    <col min="4" max="4" width="16.5546875" customWidth="1"/>
    <col min="5" max="5" width="24.44140625" customWidth="1"/>
    <col min="6" max="6" width="27.44140625" customWidth="1"/>
  </cols>
  <sheetData>
    <row r="3" spans="2:49" ht="16.2" thickBot="1" x14ac:dyDescent="0.35">
      <c r="B3" s="159" t="s">
        <v>509</v>
      </c>
      <c r="C3" s="160"/>
      <c r="D3" s="161"/>
      <c r="E3" s="161"/>
    </row>
    <row r="4" spans="2:49" ht="15" customHeight="1" x14ac:dyDescent="0.3">
      <c r="B4" s="247" t="s">
        <v>250</v>
      </c>
      <c r="C4" s="247" t="s">
        <v>251</v>
      </c>
      <c r="D4" s="408" t="s">
        <v>516</v>
      </c>
      <c r="E4" s="409"/>
    </row>
    <row r="5" spans="2:49" ht="23.25" customHeight="1" thickBot="1" x14ac:dyDescent="0.35">
      <c r="B5" s="248"/>
      <c r="C5" s="248" t="s">
        <v>253</v>
      </c>
      <c r="D5" s="410"/>
      <c r="E5" s="411"/>
    </row>
    <row r="6" spans="2:49" ht="39" customHeight="1" thickBot="1" x14ac:dyDescent="0.35">
      <c r="B6" s="248"/>
      <c r="C6" s="248"/>
      <c r="D6" s="167" t="s">
        <v>273</v>
      </c>
      <c r="E6" s="169" t="s">
        <v>517</v>
      </c>
    </row>
    <row r="7" spans="2:49" ht="15" thickBot="1" x14ac:dyDescent="0.35">
      <c r="B7" s="167">
        <v>1</v>
      </c>
      <c r="C7" s="278">
        <v>2</v>
      </c>
      <c r="D7" s="247">
        <v>3</v>
      </c>
      <c r="E7" s="279">
        <v>4</v>
      </c>
    </row>
    <row r="8" spans="2:49" ht="15" thickBot="1" x14ac:dyDescent="0.35">
      <c r="B8" s="247" t="s">
        <v>519</v>
      </c>
      <c r="C8" s="223">
        <v>4</v>
      </c>
      <c r="D8" s="282"/>
      <c r="E8" s="283"/>
    </row>
    <row r="9" spans="2:49" ht="26.4" x14ac:dyDescent="0.3">
      <c r="B9" s="247" t="s">
        <v>518</v>
      </c>
      <c r="C9" s="247">
        <v>5</v>
      </c>
      <c r="D9" s="281">
        <v>1</v>
      </c>
      <c r="E9" s="281">
        <v>0</v>
      </c>
    </row>
    <row r="10" spans="2:49" ht="15" thickBot="1" x14ac:dyDescent="0.35">
      <c r="B10" s="280" t="s">
        <v>520</v>
      </c>
      <c r="C10" s="280"/>
      <c r="D10" s="280"/>
      <c r="E10" s="280"/>
    </row>
    <row r="12" spans="2:49" x14ac:dyDescent="0.3">
      <c r="B12" s="277" t="s">
        <v>510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</row>
    <row r="13" spans="2:49" x14ac:dyDescent="0.3">
      <c r="B13" s="284" t="s">
        <v>511</v>
      </c>
      <c r="C13" s="284">
        <v>36</v>
      </c>
      <c r="D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</row>
    <row r="14" spans="2:49" x14ac:dyDescent="0.3">
      <c r="B14" s="284" t="s">
        <v>512</v>
      </c>
      <c r="C14" s="284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</row>
    <row r="15" spans="2:49" x14ac:dyDescent="0.3">
      <c r="B15" s="284" t="s">
        <v>513</v>
      </c>
      <c r="C15" s="284">
        <v>12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</row>
    <row r="16" spans="2:49" x14ac:dyDescent="0.3">
      <c r="B16" s="284" t="s">
        <v>514</v>
      </c>
      <c r="C16" s="284">
        <v>28</v>
      </c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</row>
    <row r="17" spans="2:47" x14ac:dyDescent="0.3">
      <c r="B17" s="284" t="s">
        <v>515</v>
      </c>
      <c r="C17" s="284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412">
        <v>9</v>
      </c>
      <c r="AR17" s="412"/>
      <c r="AS17" s="412"/>
      <c r="AT17" s="412"/>
      <c r="AU17" s="412"/>
    </row>
    <row r="18" spans="2:47" x14ac:dyDescent="0.3">
      <c r="B18" s="284" t="s">
        <v>521</v>
      </c>
      <c r="C18" s="251">
        <v>9</v>
      </c>
    </row>
    <row r="26" spans="2:47" ht="16.2" thickBot="1" x14ac:dyDescent="0.35">
      <c r="B26" s="159" t="s">
        <v>249</v>
      </c>
      <c r="C26" s="160"/>
      <c r="D26" s="161"/>
      <c r="E26" s="161"/>
      <c r="F26" s="161"/>
    </row>
    <row r="27" spans="2:47" ht="15.75" customHeight="1" x14ac:dyDescent="0.3">
      <c r="B27" s="413" t="s">
        <v>250</v>
      </c>
      <c r="C27" s="247" t="s">
        <v>251</v>
      </c>
      <c r="D27" s="247" t="s">
        <v>0</v>
      </c>
      <c r="E27" s="223" t="s">
        <v>252</v>
      </c>
      <c r="F27" s="409" t="s">
        <v>256</v>
      </c>
    </row>
    <row r="28" spans="2:47" ht="15" customHeight="1" x14ac:dyDescent="0.3">
      <c r="B28" s="414"/>
      <c r="C28" s="248" t="s">
        <v>253</v>
      </c>
      <c r="D28" s="248"/>
      <c r="E28" s="164" t="s">
        <v>254</v>
      </c>
      <c r="F28" s="419"/>
    </row>
    <row r="29" spans="2:47" ht="16.5" customHeight="1" x14ac:dyDescent="0.3">
      <c r="B29" s="414"/>
      <c r="C29" s="248"/>
      <c r="D29" s="248"/>
      <c r="E29" s="414" t="s">
        <v>255</v>
      </c>
      <c r="F29" s="419"/>
    </row>
    <row r="30" spans="2:47" ht="29.25" customHeight="1" thickBot="1" x14ac:dyDescent="0.35">
      <c r="B30" s="415"/>
      <c r="C30" s="248"/>
      <c r="D30" s="249"/>
      <c r="E30" s="415"/>
      <c r="F30" s="249" t="s">
        <v>348</v>
      </c>
    </row>
    <row r="31" spans="2:47" ht="15" thickBot="1" x14ac:dyDescent="0.35">
      <c r="B31" s="167">
        <v>1</v>
      </c>
      <c r="C31" s="167">
        <v>2</v>
      </c>
      <c r="D31" s="168">
        <v>3</v>
      </c>
      <c r="E31" s="169">
        <v>4</v>
      </c>
      <c r="F31" s="170">
        <v>5</v>
      </c>
    </row>
    <row r="32" spans="2:47" x14ac:dyDescent="0.3">
      <c r="B32" s="171" t="s">
        <v>257</v>
      </c>
      <c r="C32" s="247">
        <v>1</v>
      </c>
      <c r="D32" s="229">
        <f>'4'!C5</f>
        <v>168</v>
      </c>
      <c r="E32" s="219">
        <f>'2'!Q7</f>
        <v>134</v>
      </c>
      <c r="F32" s="172">
        <v>119</v>
      </c>
    </row>
    <row r="33" spans="2:6" x14ac:dyDescent="0.3">
      <c r="B33" s="173" t="s">
        <v>258</v>
      </c>
      <c r="C33" s="154">
        <v>2</v>
      </c>
      <c r="D33" s="230"/>
      <c r="E33" s="174"/>
      <c r="F33" s="175"/>
    </row>
    <row r="34" spans="2:6" ht="50.25" customHeight="1" x14ac:dyDescent="0.3">
      <c r="B34" s="176" t="s">
        <v>259</v>
      </c>
      <c r="C34" s="177"/>
      <c r="D34" s="201">
        <f>'2'!E7+'2'!J7+'2'!L7+'3'!D6</f>
        <v>106</v>
      </c>
      <c r="E34" s="178">
        <f>'2'!E7+'2'!J7+'2'!L7</f>
        <v>96</v>
      </c>
      <c r="F34" s="231">
        <v>94</v>
      </c>
    </row>
    <row r="35" spans="2:6" ht="30.75" customHeight="1" x14ac:dyDescent="0.3">
      <c r="B35" s="179" t="s">
        <v>260</v>
      </c>
      <c r="C35" s="177">
        <v>3</v>
      </c>
      <c r="D35" s="232">
        <f>'2'!F7+'2'!K7+'2'!M7+'3'!E6</f>
        <v>0</v>
      </c>
      <c r="E35" s="180">
        <f>'2'!F7+'2'!K7+'2'!M7</f>
        <v>0</v>
      </c>
      <c r="F35" s="182">
        <v>0</v>
      </c>
    </row>
    <row r="36" spans="2:6" ht="43.5" customHeight="1" x14ac:dyDescent="0.3">
      <c r="B36" s="176" t="s">
        <v>261</v>
      </c>
      <c r="C36" s="183">
        <v>4</v>
      </c>
      <c r="D36" s="233">
        <f>'4'!I5</f>
        <v>145</v>
      </c>
      <c r="E36" s="184">
        <f>'2'!W7</f>
        <v>123</v>
      </c>
      <c r="F36" s="182">
        <v>119</v>
      </c>
    </row>
    <row r="37" spans="2:6" ht="31.5" customHeight="1" x14ac:dyDescent="0.3">
      <c r="B37" s="179" t="s">
        <v>262</v>
      </c>
      <c r="C37" s="183">
        <v>5</v>
      </c>
      <c r="D37" s="233">
        <f>'4'!J5</f>
        <v>145</v>
      </c>
      <c r="E37" s="184">
        <f>'2'!X7</f>
        <v>123</v>
      </c>
      <c r="F37" s="182">
        <v>119</v>
      </c>
    </row>
    <row r="38" spans="2:6" ht="42" customHeight="1" x14ac:dyDescent="0.3">
      <c r="B38" s="179" t="s">
        <v>263</v>
      </c>
      <c r="C38" s="183">
        <v>6</v>
      </c>
      <c r="D38" s="233">
        <v>0</v>
      </c>
      <c r="E38" s="181">
        <v>0</v>
      </c>
      <c r="F38" s="182">
        <v>0</v>
      </c>
    </row>
    <row r="39" spans="2:6" ht="30" customHeight="1" thickBot="1" x14ac:dyDescent="0.35">
      <c r="B39" s="179" t="s">
        <v>264</v>
      </c>
      <c r="C39" s="183">
        <v>7</v>
      </c>
      <c r="D39" s="233">
        <f>'4'!H5</f>
        <v>0</v>
      </c>
      <c r="E39" s="221">
        <f>'2'!V7</f>
        <v>0</v>
      </c>
      <c r="F39" s="186">
        <v>0</v>
      </c>
    </row>
    <row r="40" spans="2:6" ht="29.25" customHeight="1" x14ac:dyDescent="0.3">
      <c r="B40" s="179" t="s">
        <v>265</v>
      </c>
      <c r="C40" s="183">
        <v>8</v>
      </c>
      <c r="D40" s="228">
        <v>0</v>
      </c>
      <c r="E40" s="160"/>
      <c r="F40" s="160"/>
    </row>
    <row r="41" spans="2:6" ht="33" customHeight="1" x14ac:dyDescent="0.3">
      <c r="B41" s="179" t="s">
        <v>266</v>
      </c>
      <c r="C41" s="183">
        <v>9</v>
      </c>
      <c r="D41" s="187">
        <v>0</v>
      </c>
      <c r="E41" s="160"/>
      <c r="F41" s="160"/>
    </row>
    <row r="42" spans="2:6" ht="25.5" customHeight="1" x14ac:dyDescent="0.3">
      <c r="B42" s="179" t="s">
        <v>267</v>
      </c>
      <c r="C42" s="183">
        <v>10</v>
      </c>
      <c r="D42" s="187">
        <v>29</v>
      </c>
      <c r="E42" s="160"/>
      <c r="F42" s="160"/>
    </row>
    <row r="43" spans="2:6" ht="24.75" customHeight="1" x14ac:dyDescent="0.3">
      <c r="B43" s="179" t="s">
        <v>268</v>
      </c>
      <c r="C43" s="183">
        <v>11</v>
      </c>
      <c r="D43" s="187">
        <f>'5'!BP8+'5'!CL8</f>
        <v>12</v>
      </c>
      <c r="E43" s="160"/>
      <c r="F43" s="160"/>
    </row>
    <row r="44" spans="2:6" x14ac:dyDescent="0.3">
      <c r="B44" s="179" t="s">
        <v>269</v>
      </c>
      <c r="C44" s="183">
        <v>12</v>
      </c>
      <c r="D44" s="187">
        <v>10</v>
      </c>
      <c r="E44" s="160"/>
      <c r="F44" s="160"/>
    </row>
    <row r="45" spans="2:6" x14ac:dyDescent="0.3">
      <c r="B45" s="179" t="s">
        <v>270</v>
      </c>
      <c r="C45" s="183">
        <v>13</v>
      </c>
      <c r="D45" s="187">
        <v>0</v>
      </c>
      <c r="E45" s="160"/>
      <c r="F45" s="160"/>
    </row>
    <row r="46" spans="2:6" ht="39.6" x14ac:dyDescent="0.3">
      <c r="B46" s="179" t="s">
        <v>271</v>
      </c>
      <c r="C46" s="154">
        <v>14</v>
      </c>
      <c r="D46" s="187">
        <v>32</v>
      </c>
      <c r="E46" s="160"/>
      <c r="F46" s="160"/>
    </row>
    <row r="47" spans="2:6" ht="16.5" customHeight="1" thickBot="1" x14ac:dyDescent="0.35">
      <c r="B47" s="259" t="s">
        <v>459</v>
      </c>
      <c r="C47" s="225">
        <v>15</v>
      </c>
      <c r="D47" s="258">
        <v>0</v>
      </c>
      <c r="E47" s="160"/>
      <c r="F47" s="160"/>
    </row>
    <row r="48" spans="2:6" ht="16.2" thickBot="1" x14ac:dyDescent="0.35">
      <c r="B48" s="159" t="s">
        <v>272</v>
      </c>
      <c r="C48" s="160"/>
      <c r="D48" s="161"/>
      <c r="E48" s="161"/>
      <c r="F48" s="161"/>
    </row>
    <row r="49" spans="2:6" ht="19.5" customHeight="1" x14ac:dyDescent="0.3">
      <c r="B49" s="162" t="s">
        <v>250</v>
      </c>
      <c r="C49" s="162" t="s">
        <v>251</v>
      </c>
      <c r="D49" s="413" t="s">
        <v>273</v>
      </c>
      <c r="E49" s="191" t="s">
        <v>274</v>
      </c>
      <c r="F49" s="161"/>
    </row>
    <row r="50" spans="2:6" ht="21" customHeight="1" thickBot="1" x14ac:dyDescent="0.35">
      <c r="B50" s="155"/>
      <c r="C50" s="155" t="s">
        <v>253</v>
      </c>
      <c r="D50" s="415"/>
      <c r="E50" s="192" t="s">
        <v>275</v>
      </c>
      <c r="F50" s="161"/>
    </row>
    <row r="51" spans="2:6" ht="15" thickBot="1" x14ac:dyDescent="0.35">
      <c r="B51" s="167">
        <v>1</v>
      </c>
      <c r="C51" s="167">
        <v>2</v>
      </c>
      <c r="D51" s="169">
        <v>3</v>
      </c>
      <c r="E51" s="169">
        <v>4</v>
      </c>
      <c r="F51" s="161"/>
    </row>
    <row r="52" spans="2:6" ht="48" customHeight="1" x14ac:dyDescent="0.3">
      <c r="B52" s="193" t="s">
        <v>276</v>
      </c>
      <c r="C52" s="162">
        <v>1</v>
      </c>
      <c r="D52" s="194">
        <v>1</v>
      </c>
      <c r="E52" s="195">
        <v>1</v>
      </c>
      <c r="F52" s="161"/>
    </row>
    <row r="53" spans="2:6" ht="42" customHeight="1" x14ac:dyDescent="0.3">
      <c r="B53" s="216" t="s">
        <v>277</v>
      </c>
      <c r="C53" s="183">
        <v>2</v>
      </c>
      <c r="D53" s="196">
        <v>1</v>
      </c>
      <c r="E53" s="197">
        <v>1</v>
      </c>
      <c r="F53" s="161"/>
    </row>
    <row r="54" spans="2:6" ht="38.25" customHeight="1" x14ac:dyDescent="0.3">
      <c r="B54" s="179" t="s">
        <v>278</v>
      </c>
      <c r="C54" s="183">
        <v>3</v>
      </c>
      <c r="D54" s="196">
        <v>0</v>
      </c>
      <c r="E54" s="197">
        <v>0</v>
      </c>
      <c r="F54" s="161"/>
    </row>
    <row r="55" spans="2:6" ht="37.5" customHeight="1" x14ac:dyDescent="0.3">
      <c r="B55" s="179" t="s">
        <v>279</v>
      </c>
      <c r="C55" s="183">
        <v>4</v>
      </c>
      <c r="D55" s="184">
        <v>1</v>
      </c>
      <c r="E55" s="197">
        <v>1</v>
      </c>
      <c r="F55" s="161"/>
    </row>
    <row r="56" spans="2:6" ht="31.5" customHeight="1" x14ac:dyDescent="0.3">
      <c r="B56" s="179" t="s">
        <v>280</v>
      </c>
      <c r="C56" s="183">
        <v>5</v>
      </c>
      <c r="D56" s="184">
        <v>0</v>
      </c>
      <c r="E56" s="197">
        <v>0</v>
      </c>
      <c r="F56" s="161"/>
    </row>
    <row r="57" spans="2:6" ht="30.75" customHeight="1" x14ac:dyDescent="0.3">
      <c r="B57" s="179" t="s">
        <v>281</v>
      </c>
      <c r="C57" s="183">
        <v>6</v>
      </c>
      <c r="D57" s="184">
        <v>0</v>
      </c>
      <c r="E57" s="197">
        <v>0</v>
      </c>
      <c r="F57" s="161"/>
    </row>
    <row r="58" spans="2:6" ht="32.25" customHeight="1" x14ac:dyDescent="0.3">
      <c r="B58" s="216" t="s">
        <v>282</v>
      </c>
      <c r="C58" s="183">
        <v>7</v>
      </c>
      <c r="D58" s="184">
        <v>1</v>
      </c>
      <c r="E58" s="197">
        <v>1</v>
      </c>
      <c r="F58" s="161"/>
    </row>
    <row r="59" spans="2:6" ht="30.75" customHeight="1" x14ac:dyDescent="0.3">
      <c r="B59" s="179" t="s">
        <v>283</v>
      </c>
      <c r="C59" s="154">
        <v>8</v>
      </c>
      <c r="D59" s="196">
        <v>1</v>
      </c>
      <c r="E59" s="197">
        <v>0</v>
      </c>
      <c r="F59" s="161"/>
    </row>
    <row r="60" spans="2:6" ht="40.5" customHeight="1" x14ac:dyDescent="0.3">
      <c r="B60" s="216" t="s">
        <v>284</v>
      </c>
      <c r="C60" s="198">
        <v>9</v>
      </c>
      <c r="D60" s="199">
        <v>1</v>
      </c>
      <c r="E60" s="200"/>
      <c r="F60" s="161"/>
    </row>
    <row r="61" spans="2:6" ht="30" customHeight="1" x14ac:dyDescent="0.3">
      <c r="B61" s="176" t="s">
        <v>285</v>
      </c>
      <c r="C61" s="177"/>
      <c r="D61" s="201"/>
      <c r="E61" s="202"/>
      <c r="F61" s="161"/>
    </row>
    <row r="62" spans="2:6" ht="42.75" customHeight="1" x14ac:dyDescent="0.3">
      <c r="B62" s="216" t="s">
        <v>286</v>
      </c>
      <c r="C62" s="177">
        <v>10</v>
      </c>
      <c r="D62" s="196">
        <v>1</v>
      </c>
      <c r="E62" s="197">
        <v>0</v>
      </c>
      <c r="F62" s="161"/>
    </row>
    <row r="63" spans="2:6" ht="38.25" customHeight="1" x14ac:dyDescent="0.3">
      <c r="B63" s="179" t="s">
        <v>287</v>
      </c>
      <c r="C63" s="183">
        <v>11</v>
      </c>
      <c r="D63" s="184">
        <v>1</v>
      </c>
      <c r="E63" s="197">
        <v>1</v>
      </c>
      <c r="F63" s="161"/>
    </row>
    <row r="64" spans="2:6" ht="24.75" customHeight="1" thickBot="1" x14ac:dyDescent="0.35">
      <c r="B64" s="217" t="s">
        <v>288</v>
      </c>
      <c r="C64" s="189">
        <v>12</v>
      </c>
      <c r="D64" s="204">
        <v>1</v>
      </c>
      <c r="E64" s="205">
        <v>0</v>
      </c>
      <c r="F64" s="161"/>
    </row>
    <row r="65" spans="2:6" ht="16.2" thickBot="1" x14ac:dyDescent="0.35">
      <c r="B65" s="159" t="s">
        <v>355</v>
      </c>
      <c r="C65" s="160"/>
      <c r="D65" s="161"/>
      <c r="E65" s="161"/>
      <c r="F65" s="161"/>
    </row>
    <row r="66" spans="2:6" ht="22.5" customHeight="1" x14ac:dyDescent="0.3">
      <c r="B66" s="162" t="s">
        <v>250</v>
      </c>
      <c r="C66" s="162" t="s">
        <v>251</v>
      </c>
      <c r="D66" s="223" t="s">
        <v>289</v>
      </c>
      <c r="E66" s="420" t="s">
        <v>439</v>
      </c>
      <c r="F66" s="161"/>
    </row>
    <row r="67" spans="2:6" ht="15" thickBot="1" x14ac:dyDescent="0.35">
      <c r="B67" s="155"/>
      <c r="C67" s="155" t="s">
        <v>253</v>
      </c>
      <c r="D67" s="164"/>
      <c r="E67" s="421"/>
      <c r="F67" s="161"/>
    </row>
    <row r="68" spans="2:6" ht="15" thickBot="1" x14ac:dyDescent="0.35">
      <c r="B68" s="167">
        <v>1</v>
      </c>
      <c r="C68" s="167">
        <v>2</v>
      </c>
      <c r="D68" s="252">
        <v>3</v>
      </c>
      <c r="E68" s="255">
        <v>4</v>
      </c>
      <c r="F68" s="161"/>
    </row>
    <row r="69" spans="2:6" ht="39.75" customHeight="1" thickBot="1" x14ac:dyDescent="0.35">
      <c r="B69" s="237" t="s">
        <v>217</v>
      </c>
      <c r="C69" s="224">
        <v>1</v>
      </c>
      <c r="D69" s="253" t="s">
        <v>557</v>
      </c>
      <c r="E69" s="254"/>
      <c r="F69" s="161"/>
    </row>
    <row r="70" spans="2:6" ht="28.5" customHeight="1" x14ac:dyDescent="0.3">
      <c r="B70" s="154" t="s">
        <v>218</v>
      </c>
      <c r="C70" s="235"/>
      <c r="D70" s="238"/>
      <c r="E70" s="161"/>
      <c r="F70" s="161"/>
    </row>
    <row r="71" spans="2:6" ht="26.25" customHeight="1" x14ac:dyDescent="0.3">
      <c r="B71" s="155" t="s">
        <v>219</v>
      </c>
      <c r="C71" s="165">
        <v>2</v>
      </c>
      <c r="D71" s="239">
        <v>5</v>
      </c>
      <c r="E71" s="161"/>
      <c r="F71" s="161"/>
    </row>
    <row r="72" spans="2:6" ht="67.5" customHeight="1" x14ac:dyDescent="0.3">
      <c r="B72" s="155" t="s">
        <v>350</v>
      </c>
      <c r="C72" s="234"/>
      <c r="D72" s="239"/>
      <c r="E72" s="161"/>
      <c r="F72" s="161"/>
    </row>
    <row r="73" spans="2:6" ht="44.25" customHeight="1" x14ac:dyDescent="0.3">
      <c r="B73" s="154" t="s">
        <v>351</v>
      </c>
      <c r="C73" s="165">
        <v>3</v>
      </c>
      <c r="D73" s="240">
        <v>0</v>
      </c>
      <c r="E73" s="161"/>
      <c r="F73" s="161"/>
    </row>
    <row r="74" spans="2:6" ht="27.75" customHeight="1" x14ac:dyDescent="0.3">
      <c r="B74" s="177" t="s">
        <v>290</v>
      </c>
      <c r="C74" s="234"/>
      <c r="D74" s="241"/>
      <c r="E74" s="161"/>
      <c r="F74" s="161"/>
    </row>
    <row r="75" spans="2:6" ht="30" customHeight="1" x14ac:dyDescent="0.3">
      <c r="B75" s="155" t="s">
        <v>349</v>
      </c>
      <c r="C75" s="165">
        <v>4</v>
      </c>
      <c r="D75" s="239">
        <v>0</v>
      </c>
      <c r="E75" s="161"/>
      <c r="F75" s="161"/>
    </row>
    <row r="76" spans="2:6" ht="25.5" customHeight="1" thickBot="1" x14ac:dyDescent="0.35">
      <c r="B76" s="166" t="s">
        <v>291</v>
      </c>
      <c r="C76" s="236"/>
      <c r="D76" s="242"/>
      <c r="E76" s="161"/>
      <c r="F76" s="161"/>
    </row>
    <row r="77" spans="2:6" ht="16.2" thickBot="1" x14ac:dyDescent="0.35">
      <c r="B77" s="159" t="s">
        <v>292</v>
      </c>
      <c r="C77" s="160"/>
      <c r="D77" s="161"/>
      <c r="E77" s="161"/>
      <c r="F77" s="161"/>
    </row>
    <row r="78" spans="2:6" ht="21.75" customHeight="1" x14ac:dyDescent="0.3">
      <c r="B78" s="162" t="s">
        <v>250</v>
      </c>
      <c r="C78" s="162" t="s">
        <v>251</v>
      </c>
      <c r="D78" s="162" t="s">
        <v>293</v>
      </c>
      <c r="E78" s="161"/>
      <c r="F78" s="161"/>
    </row>
    <row r="79" spans="2:6" ht="15" thickBot="1" x14ac:dyDescent="0.35">
      <c r="B79" s="155"/>
      <c r="C79" s="155" t="s">
        <v>253</v>
      </c>
      <c r="D79" s="155" t="s">
        <v>294</v>
      </c>
      <c r="E79" s="161"/>
      <c r="F79" s="161"/>
    </row>
    <row r="80" spans="2:6" ht="15" thickBot="1" x14ac:dyDescent="0.35">
      <c r="B80" s="163">
        <v>1</v>
      </c>
      <c r="C80" s="167">
        <v>2</v>
      </c>
      <c r="D80" s="167">
        <v>3</v>
      </c>
      <c r="E80" s="161"/>
      <c r="F80" s="161"/>
    </row>
    <row r="81" spans="2:6" ht="38.25" customHeight="1" x14ac:dyDescent="0.3">
      <c r="B81" s="207" t="s">
        <v>295</v>
      </c>
      <c r="C81" s="193">
        <v>1</v>
      </c>
      <c r="D81" s="208">
        <v>1</v>
      </c>
      <c r="E81" s="161"/>
      <c r="F81" s="161"/>
    </row>
    <row r="82" spans="2:6" ht="29.25" customHeight="1" x14ac:dyDescent="0.3">
      <c r="B82" s="209" t="s">
        <v>296</v>
      </c>
      <c r="C82" s="183">
        <v>2</v>
      </c>
      <c r="D82" s="210" t="str">
        <f>'1'!C8</f>
        <v>120008@edu.27.ru</v>
      </c>
      <c r="E82" s="161"/>
      <c r="F82" s="161"/>
    </row>
    <row r="83" spans="2:6" ht="30.75" customHeight="1" x14ac:dyDescent="0.3">
      <c r="B83" s="209" t="s">
        <v>297</v>
      </c>
      <c r="C83" s="183">
        <v>3</v>
      </c>
      <c r="D83" s="210" t="str">
        <f>'1'!D8</f>
        <v>http://www.amurskosh7vida.ru</v>
      </c>
      <c r="E83" s="161"/>
      <c r="F83" s="161"/>
    </row>
    <row r="84" spans="2:6" ht="36.75" customHeight="1" x14ac:dyDescent="0.3">
      <c r="B84" s="211" t="s">
        <v>298</v>
      </c>
      <c r="C84" s="198">
        <v>4</v>
      </c>
      <c r="D84" s="212">
        <v>1</v>
      </c>
      <c r="E84" s="161"/>
      <c r="F84" s="161"/>
    </row>
    <row r="85" spans="2:6" ht="20.25" customHeight="1" x14ac:dyDescent="0.3">
      <c r="B85" s="213" t="s">
        <v>299</v>
      </c>
      <c r="C85" s="155"/>
      <c r="D85" s="206"/>
      <c r="E85" s="161"/>
      <c r="F85" s="161"/>
    </row>
    <row r="86" spans="2:6" ht="31.5" customHeight="1" x14ac:dyDescent="0.3">
      <c r="B86" s="164" t="s">
        <v>300</v>
      </c>
      <c r="C86" s="154">
        <v>5</v>
      </c>
      <c r="D86" s="214">
        <v>1</v>
      </c>
      <c r="E86" s="161"/>
      <c r="F86" s="161"/>
    </row>
    <row r="87" spans="2:6" ht="28.5" customHeight="1" thickBot="1" x14ac:dyDescent="0.35">
      <c r="B87" s="203" t="s">
        <v>301</v>
      </c>
      <c r="C87" s="166"/>
      <c r="D87" s="215"/>
      <c r="E87" s="161"/>
      <c r="F87" s="161"/>
    </row>
    <row r="88" spans="2:6" ht="16.2" thickBot="1" x14ac:dyDescent="0.35">
      <c r="B88" s="159" t="s">
        <v>302</v>
      </c>
      <c r="C88" s="160"/>
      <c r="D88" s="161"/>
      <c r="E88" s="161"/>
      <c r="F88" s="161"/>
    </row>
    <row r="89" spans="2:6" ht="24.75" customHeight="1" x14ac:dyDescent="0.3">
      <c r="B89" s="162" t="s">
        <v>250</v>
      </c>
      <c r="C89" s="162" t="s">
        <v>251</v>
      </c>
      <c r="D89" s="416" t="s">
        <v>303</v>
      </c>
      <c r="E89" s="417"/>
      <c r="F89" s="418"/>
    </row>
    <row r="90" spans="2:6" x14ac:dyDescent="0.3">
      <c r="B90" s="216"/>
      <c r="C90" s="155" t="s">
        <v>253</v>
      </c>
      <c r="D90" s="155" t="s">
        <v>304</v>
      </c>
      <c r="E90" s="155" t="s">
        <v>305</v>
      </c>
      <c r="F90" s="155" t="s">
        <v>306</v>
      </c>
    </row>
    <row r="91" spans="2:6" ht="14.25" customHeight="1" thickBot="1" x14ac:dyDescent="0.35">
      <c r="B91" s="217"/>
      <c r="C91" s="216"/>
      <c r="D91" s="166" t="s">
        <v>307</v>
      </c>
      <c r="E91" s="166" t="s">
        <v>307</v>
      </c>
      <c r="F91" s="166" t="s">
        <v>307</v>
      </c>
    </row>
    <row r="92" spans="2:6" ht="15" thickBot="1" x14ac:dyDescent="0.35">
      <c r="B92" s="162">
        <v>1</v>
      </c>
      <c r="C92" s="167">
        <v>2</v>
      </c>
      <c r="D92" s="162">
        <v>3</v>
      </c>
      <c r="E92" s="162">
        <v>4</v>
      </c>
      <c r="F92" s="162">
        <v>5</v>
      </c>
    </row>
    <row r="93" spans="2:6" ht="27.75" customHeight="1" x14ac:dyDescent="0.3">
      <c r="B93" s="218" t="s">
        <v>308</v>
      </c>
      <c r="C93" s="207">
        <v>1</v>
      </c>
      <c r="D93" s="226">
        <v>1</v>
      </c>
      <c r="E93" s="219">
        <v>1</v>
      </c>
      <c r="F93" s="172">
        <v>1</v>
      </c>
    </row>
    <row r="94" spans="2:6" ht="36" customHeight="1" thickBot="1" x14ac:dyDescent="0.35">
      <c r="B94" s="220" t="s">
        <v>309</v>
      </c>
      <c r="C94" s="225">
        <v>2</v>
      </c>
      <c r="D94" s="227">
        <v>0</v>
      </c>
      <c r="E94" s="185">
        <v>0</v>
      </c>
      <c r="F94" s="186">
        <v>0</v>
      </c>
    </row>
    <row r="96" spans="2:6" ht="16.2" thickBot="1" x14ac:dyDescent="0.35">
      <c r="B96" s="159" t="s">
        <v>460</v>
      </c>
    </row>
    <row r="97" spans="2:4" x14ac:dyDescent="0.3">
      <c r="B97" s="413" t="s">
        <v>250</v>
      </c>
      <c r="C97" s="244" t="s">
        <v>251</v>
      </c>
      <c r="D97" s="244" t="s">
        <v>0</v>
      </c>
    </row>
    <row r="98" spans="2:4" x14ac:dyDescent="0.3">
      <c r="B98" s="414"/>
      <c r="C98" s="245" t="s">
        <v>253</v>
      </c>
      <c r="D98" s="245"/>
    </row>
    <row r="99" spans="2:4" x14ac:dyDescent="0.3">
      <c r="B99" s="414"/>
      <c r="C99" s="245"/>
      <c r="D99" s="245"/>
    </row>
    <row r="100" spans="2:4" ht="15" thickBot="1" x14ac:dyDescent="0.35">
      <c r="B100" s="415"/>
      <c r="C100" s="245"/>
      <c r="D100" s="246"/>
    </row>
    <row r="101" spans="2:4" ht="15" thickBot="1" x14ac:dyDescent="0.35">
      <c r="B101" s="167">
        <v>1</v>
      </c>
      <c r="C101" s="167">
        <v>2</v>
      </c>
      <c r="D101" s="169">
        <v>3</v>
      </c>
    </row>
    <row r="102" spans="2:4" ht="26.4" x14ac:dyDescent="0.3">
      <c r="B102" s="171" t="s">
        <v>425</v>
      </c>
      <c r="C102" s="244">
        <v>1</v>
      </c>
      <c r="D102" s="260">
        <f>'9.1'!C5</f>
        <v>20</v>
      </c>
    </row>
    <row r="103" spans="2:4" ht="26.4" x14ac:dyDescent="0.3">
      <c r="B103" s="173" t="s">
        <v>413</v>
      </c>
      <c r="C103" s="154">
        <v>2</v>
      </c>
      <c r="D103" s="261">
        <f>'9.1'!D5</f>
        <v>1</v>
      </c>
    </row>
    <row r="104" spans="2:4" x14ac:dyDescent="0.3">
      <c r="B104" s="179" t="s">
        <v>414</v>
      </c>
      <c r="C104" s="183">
        <v>3</v>
      </c>
      <c r="D104" s="187">
        <f>'9.1'!E5</f>
        <v>1</v>
      </c>
    </row>
    <row r="105" spans="2:4" ht="26.4" x14ac:dyDescent="0.3">
      <c r="B105" s="176" t="s">
        <v>424</v>
      </c>
      <c r="C105" s="183">
        <v>4</v>
      </c>
      <c r="D105" s="187">
        <f>'9.1'!F5</f>
        <v>285</v>
      </c>
    </row>
    <row r="106" spans="2:4" x14ac:dyDescent="0.3">
      <c r="B106" s="179" t="s">
        <v>426</v>
      </c>
      <c r="C106" s="183">
        <v>5</v>
      </c>
      <c r="D106" s="187">
        <f>'9.1'!G5</f>
        <v>1409</v>
      </c>
    </row>
    <row r="107" spans="2:4" ht="26.4" x14ac:dyDescent="0.3">
      <c r="B107" s="179" t="s">
        <v>461</v>
      </c>
      <c r="C107" s="183">
        <v>6</v>
      </c>
      <c r="D107" s="187" t="str">
        <f>'9.1'!H5</f>
        <v>нет</v>
      </c>
    </row>
    <row r="108" spans="2:4" x14ac:dyDescent="0.3">
      <c r="B108" s="179" t="s">
        <v>416</v>
      </c>
      <c r="C108" s="183">
        <v>7</v>
      </c>
      <c r="D108" s="187">
        <f>'9.1'!I5</f>
        <v>2</v>
      </c>
    </row>
    <row r="109" spans="2:4" ht="26.4" x14ac:dyDescent="0.3">
      <c r="B109" s="179" t="s">
        <v>462</v>
      </c>
      <c r="C109" s="183">
        <v>8</v>
      </c>
      <c r="D109" s="228">
        <f>'9.1'!L5</f>
        <v>0</v>
      </c>
    </row>
    <row r="110" spans="2:4" x14ac:dyDescent="0.3">
      <c r="B110" s="179" t="s">
        <v>420</v>
      </c>
      <c r="C110" s="183">
        <v>9</v>
      </c>
      <c r="D110" s="187">
        <f>'9.1'!M5</f>
        <v>0</v>
      </c>
    </row>
    <row r="111" spans="2:4" x14ac:dyDescent="0.3">
      <c r="B111" s="179" t="s">
        <v>421</v>
      </c>
      <c r="C111" s="183">
        <v>10</v>
      </c>
      <c r="D111" s="187">
        <f>'9.1'!N5</f>
        <v>0</v>
      </c>
    </row>
    <row r="112" spans="2:4" x14ac:dyDescent="0.3">
      <c r="B112" s="179" t="s">
        <v>422</v>
      </c>
      <c r="C112" s="183">
        <v>11</v>
      </c>
      <c r="D112" s="187">
        <f>'9.1'!O5</f>
        <v>0</v>
      </c>
    </row>
    <row r="113" spans="2:4" ht="40.200000000000003" thickBot="1" x14ac:dyDescent="0.35">
      <c r="B113" s="188" t="s">
        <v>463</v>
      </c>
      <c r="C113" s="189">
        <v>12</v>
      </c>
      <c r="D113" s="190">
        <f>'9.1'!P5</f>
        <v>1</v>
      </c>
    </row>
    <row r="115" spans="2:4" ht="16.2" thickBot="1" x14ac:dyDescent="0.35">
      <c r="B115" s="159" t="s">
        <v>466</v>
      </c>
    </row>
    <row r="116" spans="2:4" x14ac:dyDescent="0.3">
      <c r="B116" s="413" t="s">
        <v>250</v>
      </c>
      <c r="C116" s="244" t="s">
        <v>251</v>
      </c>
      <c r="D116" s="244" t="s">
        <v>0</v>
      </c>
    </row>
    <row r="117" spans="2:4" x14ac:dyDescent="0.3">
      <c r="B117" s="414"/>
      <c r="C117" s="245" t="s">
        <v>253</v>
      </c>
      <c r="D117" s="245"/>
    </row>
    <row r="118" spans="2:4" x14ac:dyDescent="0.3">
      <c r="B118" s="414"/>
      <c r="C118" s="245"/>
      <c r="D118" s="245"/>
    </row>
    <row r="119" spans="2:4" ht="15" thickBot="1" x14ac:dyDescent="0.35">
      <c r="B119" s="415"/>
      <c r="C119" s="245"/>
      <c r="D119" s="246"/>
    </row>
    <row r="120" spans="2:4" ht="15" thickBot="1" x14ac:dyDescent="0.35">
      <c r="B120" s="167">
        <v>1</v>
      </c>
      <c r="C120" s="167">
        <v>2</v>
      </c>
      <c r="D120" s="169">
        <v>3</v>
      </c>
    </row>
    <row r="121" spans="2:4" ht="26.4" x14ac:dyDescent="0.3">
      <c r="B121" s="171" t="s">
        <v>464</v>
      </c>
      <c r="C121" s="244">
        <v>1</v>
      </c>
      <c r="D121" s="260">
        <f>D123+D132</f>
        <v>198.5</v>
      </c>
    </row>
    <row r="122" spans="2:4" ht="26.4" x14ac:dyDescent="0.3">
      <c r="B122" s="173" t="s">
        <v>465</v>
      </c>
      <c r="C122" s="154">
        <v>2</v>
      </c>
      <c r="D122" s="261">
        <f>'13.1'!D5</f>
        <v>0</v>
      </c>
    </row>
    <row r="123" spans="2:4" ht="26.4" x14ac:dyDescent="0.3">
      <c r="B123" s="179" t="s">
        <v>467</v>
      </c>
      <c r="C123" s="183">
        <v>3</v>
      </c>
      <c r="D123" s="187">
        <f>'13.1'!E5</f>
        <v>198.5</v>
      </c>
    </row>
    <row r="124" spans="2:4" ht="66" x14ac:dyDescent="0.3">
      <c r="B124" s="179" t="s">
        <v>468</v>
      </c>
      <c r="C124" s="183">
        <v>4</v>
      </c>
      <c r="D124" s="187">
        <f>'13.1'!F5</f>
        <v>198.5</v>
      </c>
    </row>
    <row r="125" spans="2:4" ht="26.4" x14ac:dyDescent="0.3">
      <c r="B125" s="216" t="s">
        <v>469</v>
      </c>
      <c r="C125" s="183">
        <v>5</v>
      </c>
      <c r="D125" s="187">
        <f>'13.1'!G5</f>
        <v>0</v>
      </c>
    </row>
    <row r="126" spans="2:4" x14ac:dyDescent="0.3">
      <c r="B126" s="179" t="s">
        <v>431</v>
      </c>
      <c r="C126" s="183">
        <v>6</v>
      </c>
      <c r="D126" s="187">
        <f>'13.1'!H5</f>
        <v>0</v>
      </c>
    </row>
    <row r="127" spans="2:4" ht="39.6" x14ac:dyDescent="0.3">
      <c r="B127" s="216" t="s">
        <v>470</v>
      </c>
      <c r="C127" s="183">
        <v>7</v>
      </c>
      <c r="D127" s="187">
        <f>'13.1'!I5</f>
        <v>0</v>
      </c>
    </row>
    <row r="128" spans="2:4" ht="26.4" x14ac:dyDescent="0.3">
      <c r="B128" s="179" t="s">
        <v>433</v>
      </c>
      <c r="C128" s="183">
        <v>8</v>
      </c>
      <c r="D128" s="228">
        <f>'13.1'!J5</f>
        <v>110.5</v>
      </c>
    </row>
    <row r="129" spans="2:4" x14ac:dyDescent="0.3">
      <c r="B129" s="179" t="s">
        <v>471</v>
      </c>
      <c r="C129" s="183">
        <v>9</v>
      </c>
      <c r="D129" s="187">
        <f>'13.1'!K5</f>
        <v>41.2</v>
      </c>
    </row>
    <row r="130" spans="2:4" x14ac:dyDescent="0.3">
      <c r="B130" s="179" t="s">
        <v>472</v>
      </c>
      <c r="C130" s="183">
        <v>10</v>
      </c>
      <c r="D130" s="187">
        <f>'13.1'!L5</f>
        <v>46.8</v>
      </c>
    </row>
    <row r="131" spans="2:4" ht="52.8" x14ac:dyDescent="0.3">
      <c r="B131" s="179" t="s">
        <v>473</v>
      </c>
      <c r="C131" s="183">
        <v>11</v>
      </c>
      <c r="D131" s="187">
        <f>'13.1'!M5</f>
        <v>0</v>
      </c>
    </row>
    <row r="132" spans="2:4" ht="27" thickBot="1" x14ac:dyDescent="0.35">
      <c r="B132" s="188" t="s">
        <v>474</v>
      </c>
      <c r="C132" s="189">
        <v>12</v>
      </c>
      <c r="D132" s="190">
        <f>'13.1'!O5</f>
        <v>0</v>
      </c>
    </row>
  </sheetData>
  <mergeCells count="10">
    <mergeCell ref="D4:E5"/>
    <mergeCell ref="AQ17:AU17"/>
    <mergeCell ref="B97:B100"/>
    <mergeCell ref="B116:B119"/>
    <mergeCell ref="B27:B30"/>
    <mergeCell ref="D89:F89"/>
    <mergeCell ref="E29:E30"/>
    <mergeCell ref="D49:D50"/>
    <mergeCell ref="F27:F29"/>
    <mergeCell ref="E66:E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zoomScale="70" zoomScaleNormal="70" zoomScaleSheetLayoutView="70" workbookViewId="0">
      <selection activeCell="A10" sqref="A10:X10"/>
    </sheetView>
  </sheetViews>
  <sheetFormatPr defaultColWidth="9.109375" defaultRowHeight="14.4" x14ac:dyDescent="0.3"/>
  <cols>
    <col min="1" max="1" width="4.6640625" style="23" customWidth="1"/>
    <col min="2" max="2" width="42.44140625" style="23" customWidth="1"/>
    <col min="3" max="9" width="9.109375" style="1"/>
    <col min="10" max="10" width="7.33203125" style="1" customWidth="1"/>
    <col min="11" max="11" width="7.5546875" style="1" customWidth="1"/>
    <col min="12" max="13" width="13" style="1" customWidth="1"/>
    <col min="14" max="14" width="9.109375" style="1" customWidth="1"/>
    <col min="15" max="15" width="6.88671875" style="1" customWidth="1"/>
    <col min="16" max="16" width="6.44140625" style="1" customWidth="1"/>
    <col min="17" max="16384" width="9.109375" style="1"/>
  </cols>
  <sheetData>
    <row r="1" spans="1:24" ht="23.25" customHeight="1" x14ac:dyDescent="0.25">
      <c r="A1" s="316" t="s">
        <v>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</row>
    <row r="2" spans="1:24" ht="15.75" customHeight="1" x14ac:dyDescent="0.3">
      <c r="A2" s="35"/>
      <c r="B2" s="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35.25" customHeight="1" x14ac:dyDescent="0.25">
      <c r="A3" s="318" t="s">
        <v>194</v>
      </c>
      <c r="B3" s="318" t="s">
        <v>183</v>
      </c>
      <c r="C3" s="325" t="s">
        <v>66</v>
      </c>
      <c r="D3" s="325" t="s">
        <v>77</v>
      </c>
      <c r="E3" s="330" t="s">
        <v>209</v>
      </c>
      <c r="F3" s="330"/>
      <c r="G3" s="326" t="s">
        <v>178</v>
      </c>
      <c r="H3" s="326" t="s">
        <v>137</v>
      </c>
      <c r="I3" s="337" t="s">
        <v>362</v>
      </c>
      <c r="J3" s="323" t="s">
        <v>209</v>
      </c>
      <c r="K3" s="324"/>
      <c r="L3" s="319" t="s">
        <v>212</v>
      </c>
      <c r="M3" s="320"/>
      <c r="N3" s="317" t="s">
        <v>394</v>
      </c>
      <c r="O3" s="333" t="s">
        <v>388</v>
      </c>
      <c r="P3" s="333"/>
      <c r="Q3" s="327" t="s">
        <v>1</v>
      </c>
      <c r="R3" s="327"/>
      <c r="S3" s="327"/>
      <c r="T3" s="327"/>
      <c r="U3" s="327"/>
      <c r="V3" s="327"/>
      <c r="W3" s="327"/>
      <c r="X3" s="327"/>
    </row>
    <row r="4" spans="1:24" ht="101.25" customHeight="1" x14ac:dyDescent="0.25">
      <c r="A4" s="318"/>
      <c r="B4" s="318"/>
      <c r="C4" s="325"/>
      <c r="D4" s="325"/>
      <c r="E4" s="331" t="s">
        <v>210</v>
      </c>
      <c r="F4" s="331" t="s">
        <v>211</v>
      </c>
      <c r="G4" s="326"/>
      <c r="H4" s="326"/>
      <c r="I4" s="338"/>
      <c r="J4" s="326" t="s">
        <v>210</v>
      </c>
      <c r="K4" s="326" t="s">
        <v>211</v>
      </c>
      <c r="L4" s="321"/>
      <c r="M4" s="322"/>
      <c r="N4" s="317"/>
      <c r="O4" s="317" t="s">
        <v>210</v>
      </c>
      <c r="P4" s="317" t="s">
        <v>211</v>
      </c>
      <c r="Q4" s="317" t="s">
        <v>78</v>
      </c>
      <c r="R4" s="335" t="s">
        <v>443</v>
      </c>
      <c r="S4" s="317" t="s">
        <v>179</v>
      </c>
      <c r="T4" s="317" t="s">
        <v>528</v>
      </c>
      <c r="U4" s="317" t="s">
        <v>165</v>
      </c>
      <c r="V4" s="317" t="s">
        <v>529</v>
      </c>
      <c r="W4" s="317" t="s">
        <v>337</v>
      </c>
      <c r="X4" s="317" t="s">
        <v>181</v>
      </c>
    </row>
    <row r="5" spans="1:24" ht="168.75" customHeight="1" x14ac:dyDescent="0.25">
      <c r="A5" s="318"/>
      <c r="B5" s="318"/>
      <c r="C5" s="325"/>
      <c r="D5" s="325"/>
      <c r="E5" s="332"/>
      <c r="F5" s="332"/>
      <c r="G5" s="326"/>
      <c r="H5" s="326"/>
      <c r="I5" s="339"/>
      <c r="J5" s="326"/>
      <c r="K5" s="326"/>
      <c r="L5" s="148" t="s">
        <v>210</v>
      </c>
      <c r="M5" s="148" t="s">
        <v>211</v>
      </c>
      <c r="N5" s="317"/>
      <c r="O5" s="317"/>
      <c r="P5" s="317"/>
      <c r="Q5" s="317"/>
      <c r="R5" s="336"/>
      <c r="S5" s="317"/>
      <c r="T5" s="317"/>
      <c r="U5" s="317"/>
      <c r="V5" s="317"/>
      <c r="W5" s="317"/>
      <c r="X5" s="317"/>
    </row>
    <row r="6" spans="1:24" ht="15.6" x14ac:dyDescent="0.3">
      <c r="A6" s="60"/>
      <c r="B6" s="62"/>
      <c r="C6" s="56" t="s">
        <v>13</v>
      </c>
      <c r="D6" s="56" t="s">
        <v>14</v>
      </c>
      <c r="E6" s="56" t="s">
        <v>213</v>
      </c>
      <c r="F6" s="56" t="s">
        <v>214</v>
      </c>
      <c r="G6" s="58" t="s">
        <v>15</v>
      </c>
      <c r="H6" s="58" t="s">
        <v>16</v>
      </c>
      <c r="I6" s="58" t="s">
        <v>17</v>
      </c>
      <c r="J6" s="58" t="s">
        <v>215</v>
      </c>
      <c r="K6" s="58" t="s">
        <v>216</v>
      </c>
      <c r="L6" s="91" t="s">
        <v>359</v>
      </c>
      <c r="M6" s="149" t="s">
        <v>360</v>
      </c>
      <c r="N6" s="243" t="s">
        <v>18</v>
      </c>
      <c r="O6" s="243" t="s">
        <v>389</v>
      </c>
      <c r="P6" s="243" t="s">
        <v>390</v>
      </c>
      <c r="Q6" s="91" t="s">
        <v>19</v>
      </c>
      <c r="R6" s="243" t="s">
        <v>361</v>
      </c>
      <c r="S6" s="91" t="s">
        <v>20</v>
      </c>
      <c r="T6" s="91" t="s">
        <v>21</v>
      </c>
      <c r="U6" s="91" t="s">
        <v>22</v>
      </c>
      <c r="V6" s="91" t="s">
        <v>23</v>
      </c>
      <c r="W6" s="91" t="s">
        <v>391</v>
      </c>
      <c r="X6" s="91" t="s">
        <v>444</v>
      </c>
    </row>
    <row r="7" spans="1:24" ht="15.6" x14ac:dyDescent="0.3">
      <c r="A7" s="51"/>
      <c r="B7" s="96" t="str">
        <f>'1'!A8</f>
        <v>КГКОУ Школа 4</v>
      </c>
      <c r="C7" s="57">
        <v>1</v>
      </c>
      <c r="D7" s="57">
        <v>10</v>
      </c>
      <c r="E7" s="57">
        <v>0</v>
      </c>
      <c r="F7" s="57">
        <v>0</v>
      </c>
      <c r="G7" s="59">
        <v>25</v>
      </c>
      <c r="H7" s="59">
        <v>25</v>
      </c>
      <c r="I7" s="59">
        <v>123</v>
      </c>
      <c r="J7" s="59">
        <v>96</v>
      </c>
      <c r="K7" s="59">
        <v>0</v>
      </c>
      <c r="L7" s="41">
        <v>0</v>
      </c>
      <c r="M7" s="41">
        <v>0</v>
      </c>
      <c r="N7" s="41">
        <v>1</v>
      </c>
      <c r="O7" s="41">
        <v>0</v>
      </c>
      <c r="P7" s="41">
        <v>0</v>
      </c>
      <c r="Q7" s="250">
        <f>D7+I7+L7+M7+N7</f>
        <v>134</v>
      </c>
      <c r="R7" s="250">
        <f>E7+F7+J7+K7+L7+M7+O7+P7</f>
        <v>96</v>
      </c>
      <c r="S7" s="41">
        <v>19</v>
      </c>
      <c r="T7" s="41">
        <v>0</v>
      </c>
      <c r="U7" s="41">
        <v>2</v>
      </c>
      <c r="V7" s="41">
        <v>0</v>
      </c>
      <c r="W7" s="41">
        <v>123</v>
      </c>
      <c r="X7" s="41">
        <v>123</v>
      </c>
    </row>
    <row r="8" spans="1:24" ht="15.6" x14ac:dyDescent="0.3">
      <c r="A8" s="97" t="s">
        <v>159</v>
      </c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5.6" x14ac:dyDescent="0.3">
      <c r="A9" s="334" t="s">
        <v>175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</row>
    <row r="10" spans="1:24" ht="15.6" x14ac:dyDescent="0.25">
      <c r="A10" s="329" t="s">
        <v>176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</row>
    <row r="11" spans="1:24" ht="15.6" x14ac:dyDescent="0.25">
      <c r="A11" s="329" t="s">
        <v>177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</row>
    <row r="12" spans="1:24" ht="51.75" customHeight="1" x14ac:dyDescent="0.25">
      <c r="A12" s="329" t="s">
        <v>445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</row>
    <row r="13" spans="1:24" ht="34.5" customHeight="1" x14ac:dyDescent="0.25">
      <c r="A13" s="329" t="s">
        <v>180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</row>
    <row r="14" spans="1:24" ht="21.75" customHeight="1" x14ac:dyDescent="0.25">
      <c r="A14" s="329" t="s">
        <v>202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</row>
    <row r="15" spans="1:24" ht="15.6" x14ac:dyDescent="0.25">
      <c r="A15" s="329" t="s">
        <v>446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</row>
    <row r="16" spans="1:24" ht="15.75" customHeight="1" x14ac:dyDescent="0.25">
      <c r="A16" s="328" t="s">
        <v>447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</row>
    <row r="17" spans="1:24" ht="22.5" customHeight="1" x14ac:dyDescent="0.25">
      <c r="A17" s="328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</row>
    <row r="18" spans="1:24" x14ac:dyDescent="0.3">
      <c r="A18" s="42" t="s">
        <v>182</v>
      </c>
      <c r="B18" s="95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</row>
    <row r="19" spans="1:24" x14ac:dyDescent="0.3">
      <c r="A19" s="95"/>
      <c r="B19" s="95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</sheetData>
  <mergeCells count="36">
    <mergeCell ref="A10:X10"/>
    <mergeCell ref="A9:X9"/>
    <mergeCell ref="R4:R5"/>
    <mergeCell ref="B3:B5"/>
    <mergeCell ref="Q4:Q5"/>
    <mergeCell ref="J4:J5"/>
    <mergeCell ref="I3:I5"/>
    <mergeCell ref="A16:X17"/>
    <mergeCell ref="A14:X14"/>
    <mergeCell ref="X4:X5"/>
    <mergeCell ref="A15:X15"/>
    <mergeCell ref="G3:G5"/>
    <mergeCell ref="H3:H5"/>
    <mergeCell ref="E3:F3"/>
    <mergeCell ref="E4:E5"/>
    <mergeCell ref="F4:F5"/>
    <mergeCell ref="A13:X13"/>
    <mergeCell ref="A12:X12"/>
    <mergeCell ref="A11:X11"/>
    <mergeCell ref="N3:N5"/>
    <mergeCell ref="O3:P3"/>
    <mergeCell ref="O4:O5"/>
    <mergeCell ref="P4:P5"/>
    <mergeCell ref="A1:X1"/>
    <mergeCell ref="T4:T5"/>
    <mergeCell ref="U4:U5"/>
    <mergeCell ref="V4:V5"/>
    <mergeCell ref="W4:W5"/>
    <mergeCell ref="A3:A5"/>
    <mergeCell ref="L3:M4"/>
    <mergeCell ref="J3:K3"/>
    <mergeCell ref="D3:D5"/>
    <mergeCell ref="C3:C5"/>
    <mergeCell ref="K4:K5"/>
    <mergeCell ref="S4:S5"/>
    <mergeCell ref="Q3:X3"/>
  </mergeCells>
  <pageMargins left="0.25" right="0.25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zoomScaleNormal="100" zoomScaleSheetLayoutView="70" workbookViewId="0">
      <selection activeCell="M8" sqref="M8"/>
    </sheetView>
  </sheetViews>
  <sheetFormatPr defaultColWidth="9.109375" defaultRowHeight="14.4" x14ac:dyDescent="0.3"/>
  <cols>
    <col min="1" max="1" width="4.6640625" style="23" customWidth="1"/>
    <col min="2" max="2" width="42.109375" style="23" customWidth="1"/>
    <col min="3" max="9" width="9.109375" style="1"/>
    <col min="10" max="10" width="10.109375" style="1" bestFit="1" customWidth="1"/>
    <col min="11" max="11" width="10" style="1" customWidth="1"/>
    <col min="12" max="16384" width="9.109375" style="1"/>
  </cols>
  <sheetData>
    <row r="1" spans="1:20" ht="15.6" x14ac:dyDescent="0.25">
      <c r="A1" s="316" t="s">
        <v>79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20" ht="15.6" x14ac:dyDescent="0.3">
      <c r="A2" s="61"/>
      <c r="E2" s="17"/>
      <c r="F2" s="17"/>
      <c r="G2" s="17"/>
      <c r="H2" s="17"/>
      <c r="I2" s="17"/>
      <c r="J2" s="17"/>
      <c r="K2" s="17"/>
      <c r="L2" s="17"/>
      <c r="M2" s="17"/>
    </row>
    <row r="3" spans="1:20" ht="21.75" customHeight="1" x14ac:dyDescent="0.25">
      <c r="A3" s="340" t="s">
        <v>194</v>
      </c>
      <c r="B3" s="340" t="s">
        <v>183</v>
      </c>
      <c r="C3" s="343" t="s">
        <v>2</v>
      </c>
      <c r="D3" s="344"/>
      <c r="E3" s="344"/>
      <c r="F3" s="344"/>
      <c r="G3" s="344"/>
      <c r="H3" s="344"/>
      <c r="I3" s="344"/>
      <c r="J3" s="344"/>
      <c r="K3" s="344"/>
      <c r="L3" s="344"/>
      <c r="M3" s="345"/>
    </row>
    <row r="4" spans="1:20" ht="240.75" customHeight="1" x14ac:dyDescent="0.25">
      <c r="A4" s="341"/>
      <c r="B4" s="341"/>
      <c r="C4" s="117" t="s">
        <v>352</v>
      </c>
      <c r="D4" s="117" t="s">
        <v>311</v>
      </c>
      <c r="E4" s="117" t="s">
        <v>353</v>
      </c>
      <c r="F4" s="117" t="s">
        <v>392</v>
      </c>
      <c r="G4" s="117" t="s">
        <v>0</v>
      </c>
      <c r="H4" s="117" t="s">
        <v>184</v>
      </c>
      <c r="I4" s="118" t="s">
        <v>531</v>
      </c>
      <c r="J4" s="118" t="s">
        <v>166</v>
      </c>
      <c r="K4" s="118" t="s">
        <v>530</v>
      </c>
      <c r="L4" s="118" t="s">
        <v>354</v>
      </c>
      <c r="M4" s="118" t="s">
        <v>185</v>
      </c>
    </row>
    <row r="5" spans="1:20" ht="15.75" customHeight="1" x14ac:dyDescent="0.3">
      <c r="A5" s="60"/>
      <c r="B5" s="62"/>
      <c r="C5" s="65" t="s">
        <v>24</v>
      </c>
      <c r="D5" s="65" t="s">
        <v>25</v>
      </c>
      <c r="E5" s="65" t="s">
        <v>26</v>
      </c>
      <c r="F5" s="65" t="s">
        <v>27</v>
      </c>
      <c r="G5" s="65" t="s">
        <v>28</v>
      </c>
      <c r="H5" s="65" t="s">
        <v>29</v>
      </c>
      <c r="I5" s="49" t="s">
        <v>30</v>
      </c>
      <c r="J5" s="49" t="s">
        <v>31</v>
      </c>
      <c r="K5" s="49" t="s">
        <v>32</v>
      </c>
      <c r="L5" s="49" t="s">
        <v>312</v>
      </c>
      <c r="M5" s="49" t="s">
        <v>393</v>
      </c>
    </row>
    <row r="6" spans="1:20" ht="15" x14ac:dyDescent="0.25">
      <c r="A6" s="51"/>
      <c r="B6" s="52" t="str">
        <f>'2'!B7</f>
        <v>КГКОУ Школа 4</v>
      </c>
      <c r="C6" s="64">
        <v>23</v>
      </c>
      <c r="D6" s="64">
        <v>10</v>
      </c>
      <c r="E6" s="64">
        <v>0</v>
      </c>
      <c r="F6" s="64">
        <v>1</v>
      </c>
      <c r="G6" s="54">
        <f>SUM(C6:F6)</f>
        <v>34</v>
      </c>
      <c r="H6" s="64">
        <v>4</v>
      </c>
      <c r="I6" s="41">
        <v>0</v>
      </c>
      <c r="J6" s="41">
        <v>0</v>
      </c>
      <c r="K6" s="41">
        <v>0</v>
      </c>
      <c r="L6" s="41">
        <v>22</v>
      </c>
      <c r="M6" s="41">
        <v>22</v>
      </c>
    </row>
    <row r="7" spans="1:20" ht="13.8" x14ac:dyDescent="0.25">
      <c r="A7" s="43"/>
      <c r="B7" s="100"/>
    </row>
    <row r="8" spans="1:20" s="82" customFormat="1" ht="13.8" x14ac:dyDescent="0.25">
      <c r="A8" s="121"/>
      <c r="B8" s="100"/>
    </row>
    <row r="9" spans="1:20" ht="16.5" customHeight="1" x14ac:dyDescent="0.25">
      <c r="A9" s="342" t="s">
        <v>162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</row>
    <row r="10" spans="1:20" ht="34.5" customHeight="1" x14ac:dyDescent="0.25">
      <c r="A10" s="329" t="s">
        <v>186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</row>
    <row r="11" spans="1:20" ht="21.75" customHeight="1" x14ac:dyDescent="0.25">
      <c r="A11" s="329" t="s">
        <v>187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</row>
    <row r="12" spans="1:20" ht="15.6" x14ac:dyDescent="0.25">
      <c r="A12" s="329" t="s">
        <v>441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</row>
    <row r="13" spans="1:20" ht="15.75" customHeight="1" x14ac:dyDescent="0.25">
      <c r="A13" s="328" t="s">
        <v>442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</row>
    <row r="14" spans="1:20" ht="22.5" customHeight="1" x14ac:dyDescent="0.25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</row>
    <row r="15" spans="1:20" x14ac:dyDescent="0.3">
      <c r="A15" s="42" t="s">
        <v>182</v>
      </c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</sheetData>
  <mergeCells count="9">
    <mergeCell ref="A12:T12"/>
    <mergeCell ref="A13:T14"/>
    <mergeCell ref="A3:A4"/>
    <mergeCell ref="B3:B4"/>
    <mergeCell ref="A1:M1"/>
    <mergeCell ref="A9:M9"/>
    <mergeCell ref="C3:M3"/>
    <mergeCell ref="A10:T10"/>
    <mergeCell ref="A11:T11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  <rowBreaks count="1" manualBreakCount="1">
    <brk id="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zoomScaleNormal="100" zoomScaleSheetLayoutView="70" workbookViewId="0">
      <selection activeCell="L8" sqref="L8"/>
    </sheetView>
  </sheetViews>
  <sheetFormatPr defaultColWidth="9.109375" defaultRowHeight="14.4" x14ac:dyDescent="0.3"/>
  <cols>
    <col min="1" max="1" width="4.6640625" style="23" customWidth="1"/>
    <col min="2" max="2" width="41.88671875" style="23" customWidth="1"/>
    <col min="3" max="5" width="7.6640625" style="1" customWidth="1"/>
    <col min="6" max="6" width="9.6640625" style="1" customWidth="1"/>
    <col min="7" max="7" width="13.44140625" style="1" customWidth="1"/>
    <col min="8" max="10" width="9.109375" style="1"/>
    <col min="11" max="11" width="6.44140625" style="1" customWidth="1"/>
    <col min="12" max="16384" width="9.109375" style="1"/>
  </cols>
  <sheetData>
    <row r="1" spans="1:12" ht="15.6" x14ac:dyDescent="0.25">
      <c r="A1" s="316" t="s">
        <v>136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5.75" customHeight="1" x14ac:dyDescent="0.3">
      <c r="A2" s="122"/>
      <c r="B2" s="123"/>
      <c r="C2" s="124"/>
      <c r="D2" s="124"/>
      <c r="E2" s="124"/>
      <c r="F2" s="124"/>
      <c r="G2" s="124"/>
      <c r="H2" s="124"/>
      <c r="I2" s="124"/>
      <c r="J2" s="124"/>
      <c r="K2" s="124"/>
    </row>
    <row r="3" spans="1:12" ht="255" x14ac:dyDescent="0.25">
      <c r="A3" s="116" t="s">
        <v>194</v>
      </c>
      <c r="B3" s="116" t="s">
        <v>183</v>
      </c>
      <c r="C3" s="115" t="s">
        <v>318</v>
      </c>
      <c r="D3" s="115" t="s">
        <v>317</v>
      </c>
      <c r="E3" s="115" t="s">
        <v>171</v>
      </c>
      <c r="F3" s="115" t="s">
        <v>532</v>
      </c>
      <c r="G3" s="115" t="s">
        <v>188</v>
      </c>
      <c r="H3" s="115" t="s">
        <v>533</v>
      </c>
      <c r="I3" s="115" t="s">
        <v>316</v>
      </c>
      <c r="J3" s="115" t="s">
        <v>315</v>
      </c>
      <c r="K3" s="101" t="s">
        <v>313</v>
      </c>
      <c r="L3" s="101" t="s">
        <v>314</v>
      </c>
    </row>
    <row r="4" spans="1:12" s="125" customFormat="1" ht="18.75" customHeight="1" x14ac:dyDescent="0.3">
      <c r="A4" s="81"/>
      <c r="B4" s="81"/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39</v>
      </c>
      <c r="J4" s="14" t="s">
        <v>40</v>
      </c>
      <c r="K4" s="14" t="s">
        <v>41</v>
      </c>
      <c r="L4" s="14" t="s">
        <v>42</v>
      </c>
    </row>
    <row r="5" spans="1:12" ht="15" x14ac:dyDescent="0.25">
      <c r="A5" s="51"/>
      <c r="B5" s="52" t="str">
        <f>'2'!B7</f>
        <v>КГКОУ Школа 4</v>
      </c>
      <c r="C5" s="73">
        <f>SUM('2'!Q7,'3'!G6)</f>
        <v>168</v>
      </c>
      <c r="D5" s="55">
        <f>SUM('2'!E7:F7,'2'!J7:K7,'2'!L7:M7,'3'!D6:E6)</f>
        <v>106</v>
      </c>
      <c r="E5" s="55">
        <f>SUM('2'!S7,'3'!H6)</f>
        <v>23</v>
      </c>
      <c r="F5" s="55">
        <f>SUM('2'!T7,'3'!I6)</f>
        <v>0</v>
      </c>
      <c r="G5" s="55">
        <f>SUM('2'!U7,'3'!J6)</f>
        <v>2</v>
      </c>
      <c r="H5" s="55">
        <f>SUM('2'!V7,'3'!K6)</f>
        <v>0</v>
      </c>
      <c r="I5" s="55">
        <f>SUM('2'!W7,'3'!L6)</f>
        <v>145</v>
      </c>
      <c r="J5" s="55">
        <f>SUM('2'!X7,'3'!M6)</f>
        <v>145</v>
      </c>
      <c r="K5" s="102" t="s">
        <v>542</v>
      </c>
      <c r="L5" s="102">
        <v>0</v>
      </c>
    </row>
    <row r="6" spans="1:12" ht="13.8" x14ac:dyDescent="0.25">
      <c r="A6" s="1"/>
      <c r="B6" s="38"/>
    </row>
    <row r="7" spans="1:12" ht="15.6" x14ac:dyDescent="0.3">
      <c r="A7" s="88" t="s">
        <v>159</v>
      </c>
      <c r="B7" s="103"/>
      <c r="C7" s="104"/>
      <c r="D7" s="104"/>
      <c r="E7" s="104"/>
      <c r="F7" s="104"/>
      <c r="G7" s="104"/>
      <c r="H7" s="104"/>
      <c r="I7" s="104"/>
      <c r="J7" s="104"/>
      <c r="K7" s="104"/>
    </row>
    <row r="8" spans="1:12" ht="15.6" x14ac:dyDescent="0.3">
      <c r="A8" s="89" t="s">
        <v>363</v>
      </c>
      <c r="B8" s="103"/>
      <c r="C8" s="104"/>
      <c r="D8" s="104"/>
      <c r="E8" s="104"/>
      <c r="F8" s="104"/>
      <c r="G8" s="104"/>
      <c r="H8" s="104"/>
      <c r="I8" s="104"/>
      <c r="J8" s="104"/>
      <c r="K8" s="104"/>
    </row>
    <row r="9" spans="1:12" ht="35.25" customHeight="1" x14ac:dyDescent="0.25">
      <c r="A9" s="329" t="s">
        <v>364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spans="1:12" ht="15.6" x14ac:dyDescent="0.3">
      <c r="A10" s="105" t="s">
        <v>161</v>
      </c>
      <c r="B10" s="106"/>
      <c r="C10" s="104"/>
      <c r="D10" s="104"/>
      <c r="E10" s="104"/>
      <c r="F10" s="104"/>
      <c r="G10" s="104"/>
      <c r="H10" s="104"/>
      <c r="I10" s="104"/>
      <c r="J10" s="104"/>
      <c r="K10" s="104"/>
    </row>
    <row r="12" spans="1:12" x14ac:dyDescent="0.3">
      <c r="A12" s="42" t="s">
        <v>182</v>
      </c>
    </row>
  </sheetData>
  <mergeCells count="2">
    <mergeCell ref="A9:K9"/>
    <mergeCell ref="A1:L1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37"/>
  <sheetViews>
    <sheetView zoomScale="75" zoomScaleNormal="75" zoomScaleSheetLayoutView="70" workbookViewId="0">
      <pane xSplit="1" topLeftCell="B1" activePane="topRight" state="frozen"/>
      <selection activeCell="A4" sqref="A4"/>
      <selection pane="topRight" activeCell="CX14" sqref="CX14"/>
    </sheetView>
  </sheetViews>
  <sheetFormatPr defaultColWidth="9.109375" defaultRowHeight="13.8" x14ac:dyDescent="0.3"/>
  <cols>
    <col min="1" max="1" width="5.44140625" style="23" customWidth="1"/>
    <col min="2" max="2" width="40.33203125" style="23" customWidth="1"/>
    <col min="3" max="23" width="5.6640625" style="23" customWidth="1"/>
    <col min="24" max="24" width="7" style="23" bestFit="1" customWidth="1"/>
    <col min="25" max="45" width="5.6640625" style="23" customWidth="1"/>
    <col min="46" max="46" width="7" style="23" bestFit="1" customWidth="1"/>
    <col min="47" max="67" width="5.6640625" style="23" customWidth="1"/>
    <col min="68" max="68" width="9.88671875" style="23" bestFit="1" customWidth="1"/>
    <col min="69" max="89" width="5.6640625" style="23" customWidth="1"/>
    <col min="90" max="90" width="7" style="23" bestFit="1" customWidth="1"/>
    <col min="91" max="91" width="4.88671875" style="23" customWidth="1"/>
    <col min="92" max="92" width="5.88671875" style="23" customWidth="1"/>
    <col min="93" max="93" width="5.6640625" style="23" customWidth="1"/>
    <col min="94" max="94" width="5.44140625" style="23" customWidth="1"/>
    <col min="95" max="95" width="5.33203125" style="23" customWidth="1"/>
    <col min="96" max="96" width="5.88671875" style="23" customWidth="1"/>
    <col min="97" max="97" width="6.33203125" style="23" customWidth="1"/>
    <col min="98" max="98" width="5.88671875" style="23" customWidth="1"/>
    <col min="99" max="100" width="5.44140625" style="23" customWidth="1"/>
    <col min="101" max="101" width="6" style="23" customWidth="1"/>
    <col min="102" max="102" width="6.33203125" style="23" customWidth="1"/>
    <col min="103" max="103" width="5.88671875" style="23" customWidth="1"/>
    <col min="104" max="104" width="5.44140625" style="23" customWidth="1"/>
    <col min="105" max="105" width="5.6640625" style="23" customWidth="1"/>
    <col min="106" max="106" width="5.33203125" style="23" customWidth="1"/>
    <col min="107" max="107" width="5.6640625" style="23" customWidth="1"/>
    <col min="108" max="108" width="5.44140625" style="23" customWidth="1"/>
    <col min="109" max="109" width="5.88671875" style="23" customWidth="1"/>
    <col min="110" max="110" width="4.6640625" style="23" customWidth="1"/>
    <col min="111" max="111" width="5.44140625" style="23" customWidth="1"/>
    <col min="112" max="112" width="8" style="23" customWidth="1"/>
    <col min="113" max="113" width="5.109375" style="23" customWidth="1"/>
    <col min="114" max="114" width="5.6640625" style="23" customWidth="1"/>
    <col min="115" max="115" width="4.88671875" style="23" customWidth="1"/>
    <col min="116" max="116" width="5.6640625" style="23" customWidth="1"/>
    <col min="117" max="117" width="4.88671875" style="23" customWidth="1"/>
    <col min="118" max="118" width="4.6640625" style="23" customWidth="1"/>
    <col min="119" max="119" width="5.109375" style="23" customWidth="1"/>
    <col min="120" max="121" width="5.6640625" style="23" customWidth="1"/>
    <col min="122" max="122" width="4.5546875" style="23" customWidth="1"/>
    <col min="123" max="123" width="6.44140625" style="23" customWidth="1"/>
    <col min="124" max="124" width="6" style="23" customWidth="1"/>
    <col min="125" max="125" width="6.33203125" style="23" customWidth="1"/>
    <col min="126" max="126" width="5.44140625" style="23" customWidth="1"/>
    <col min="127" max="127" width="6" style="23" customWidth="1"/>
    <col min="128" max="128" width="5.44140625" style="23" customWidth="1"/>
    <col min="129" max="129" width="4.6640625" style="23" customWidth="1"/>
    <col min="130" max="130" width="5.109375" style="23" customWidth="1"/>
    <col min="131" max="132" width="5.44140625" style="23" customWidth="1"/>
    <col min="133" max="133" width="5.109375" style="23" customWidth="1"/>
    <col min="134" max="134" width="7" style="23" customWidth="1"/>
    <col min="135" max="136" width="4.5546875" style="23" customWidth="1"/>
    <col min="137" max="137" width="5.33203125" style="23" customWidth="1"/>
    <col min="138" max="138" width="5.44140625" style="23" customWidth="1"/>
    <col min="139" max="139" width="5" style="23" customWidth="1"/>
    <col min="140" max="140" width="5.6640625" style="23" customWidth="1"/>
    <col min="141" max="141" width="4.6640625" style="23" customWidth="1"/>
    <col min="142" max="144" width="5.88671875" style="23" customWidth="1"/>
    <col min="145" max="145" width="4.88671875" style="23" customWidth="1"/>
    <col min="146" max="146" width="4.5546875" style="23" customWidth="1"/>
    <col min="147" max="147" width="6" style="23" customWidth="1"/>
    <col min="148" max="148" width="5.44140625" style="23" customWidth="1"/>
    <col min="149" max="149" width="5.6640625" style="23" customWidth="1"/>
    <col min="150" max="150" width="4.5546875" style="23" customWidth="1"/>
    <col min="151" max="151" width="5.33203125" style="23" customWidth="1"/>
    <col min="152" max="152" width="4.88671875" style="23" customWidth="1"/>
    <col min="153" max="153" width="5.33203125" style="23" customWidth="1"/>
    <col min="154" max="154" width="4.6640625" style="23" customWidth="1"/>
    <col min="155" max="155" width="4.88671875" style="23" customWidth="1"/>
    <col min="156" max="156" width="7" style="23" customWidth="1"/>
    <col min="157" max="158" width="5.6640625" style="23" customWidth="1"/>
    <col min="159" max="159" width="5.44140625" style="23" customWidth="1"/>
    <col min="160" max="160" width="5.33203125" style="23" customWidth="1"/>
    <col min="161" max="161" width="4.5546875" style="23" customWidth="1"/>
    <col min="162" max="162" width="5.6640625" style="23" customWidth="1"/>
    <col min="163" max="163" width="6" style="23" customWidth="1"/>
    <col min="164" max="164" width="5.33203125" style="23" customWidth="1"/>
    <col min="165" max="165" width="5.88671875" style="23" customWidth="1"/>
    <col min="166" max="166" width="5.44140625" style="23" customWidth="1"/>
    <col min="167" max="167" width="5.33203125" style="23" customWidth="1"/>
    <col min="168" max="168" width="5.6640625" style="23" customWidth="1"/>
    <col min="169" max="169" width="5.109375" style="23" customWidth="1"/>
    <col min="170" max="170" width="4.6640625" style="23" customWidth="1"/>
    <col min="171" max="171" width="5.44140625" style="23" customWidth="1"/>
    <col min="172" max="172" width="4.88671875" style="23" customWidth="1"/>
    <col min="173" max="173" width="5.33203125" style="23" customWidth="1"/>
    <col min="174" max="174" width="5.44140625" style="23" customWidth="1"/>
    <col min="175" max="175" width="6" style="23" customWidth="1"/>
    <col min="176" max="176" width="5.88671875" style="23" customWidth="1"/>
    <col min="177" max="177" width="6" style="23" customWidth="1"/>
    <col min="178" max="178" width="7" style="23" customWidth="1"/>
    <col min="179" max="179" width="12.33203125" style="23" customWidth="1"/>
    <col min="180" max="180" width="9.109375" style="23"/>
    <col min="181" max="181" width="11.6640625" style="29" bestFit="1" customWidth="1"/>
    <col min="182" max="182" width="10.5546875" style="28" bestFit="1" customWidth="1"/>
    <col min="183" max="183" width="11.6640625" style="29" bestFit="1" customWidth="1"/>
    <col min="184" max="184" width="10.5546875" style="28" bestFit="1" customWidth="1"/>
    <col min="185" max="185" width="11.6640625" style="29" bestFit="1" customWidth="1"/>
    <col min="186" max="186" width="10.5546875" style="28" bestFit="1" customWidth="1"/>
    <col min="187" max="187" width="11.6640625" style="29" bestFit="1" customWidth="1"/>
    <col min="188" max="188" width="10.5546875" style="28" bestFit="1" customWidth="1"/>
    <col min="189" max="189" width="35.109375" style="29" bestFit="1" customWidth="1"/>
    <col min="190" max="190" width="18.44140625" style="28" bestFit="1" customWidth="1"/>
    <col min="191" max="191" width="15" style="32" customWidth="1"/>
    <col min="192" max="192" width="23.44140625" style="29" customWidth="1"/>
    <col min="193" max="193" width="26" style="29" bestFit="1" customWidth="1"/>
    <col min="194" max="210" width="9.109375" style="31"/>
    <col min="211" max="16384" width="9.109375" style="23"/>
  </cols>
  <sheetData>
    <row r="1" spans="1:210" s="25" customFormat="1" ht="21.75" customHeight="1" x14ac:dyDescent="0.3">
      <c r="A1" s="316" t="s">
        <v>356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316"/>
      <c r="CP1" s="316"/>
      <c r="CQ1" s="316"/>
      <c r="CR1" s="316"/>
      <c r="CS1" s="316"/>
      <c r="CT1" s="316"/>
      <c r="CU1" s="316"/>
      <c r="CV1" s="316"/>
      <c r="CW1" s="316"/>
      <c r="CX1" s="316"/>
      <c r="CY1" s="316"/>
      <c r="CZ1" s="316"/>
      <c r="DA1" s="316"/>
      <c r="DB1" s="316"/>
      <c r="DC1" s="316"/>
      <c r="DD1" s="316"/>
      <c r="DE1" s="316"/>
      <c r="DF1" s="316"/>
      <c r="DG1" s="316"/>
      <c r="DH1" s="316"/>
      <c r="DI1" s="316"/>
      <c r="DJ1" s="316"/>
      <c r="DK1" s="316"/>
      <c r="DL1" s="316"/>
      <c r="DM1" s="316"/>
      <c r="DN1" s="316"/>
      <c r="DO1" s="316"/>
      <c r="DP1" s="316"/>
      <c r="DQ1" s="316"/>
      <c r="DR1" s="316"/>
      <c r="DS1" s="316"/>
      <c r="DT1" s="316"/>
      <c r="DU1" s="316"/>
      <c r="DV1" s="316"/>
      <c r="DW1" s="316"/>
      <c r="DX1" s="316"/>
      <c r="DY1" s="316"/>
      <c r="DZ1" s="316"/>
      <c r="EA1" s="316"/>
      <c r="EB1" s="316"/>
      <c r="EC1" s="316"/>
      <c r="ED1" s="316"/>
      <c r="EE1" s="316"/>
      <c r="EF1" s="316"/>
      <c r="EG1" s="316"/>
      <c r="EH1" s="316"/>
      <c r="EI1" s="316"/>
      <c r="EJ1" s="316"/>
      <c r="EK1" s="316"/>
      <c r="EL1" s="316"/>
      <c r="EM1" s="316"/>
      <c r="EN1" s="316"/>
      <c r="EO1" s="316"/>
      <c r="EP1" s="316"/>
      <c r="EQ1" s="316"/>
      <c r="ER1" s="316"/>
      <c r="ES1" s="316"/>
      <c r="ET1" s="316"/>
      <c r="EU1" s="316"/>
      <c r="EV1" s="316"/>
      <c r="EW1" s="316"/>
      <c r="EX1" s="316"/>
      <c r="EY1" s="316"/>
      <c r="EZ1" s="316"/>
      <c r="FA1" s="316"/>
      <c r="FB1" s="316"/>
      <c r="FC1" s="316"/>
      <c r="FD1" s="316"/>
      <c r="FE1" s="316"/>
      <c r="FF1" s="316"/>
      <c r="FG1" s="316"/>
      <c r="FH1" s="316"/>
      <c r="FI1" s="316"/>
      <c r="FJ1" s="316"/>
      <c r="FK1" s="316"/>
      <c r="FL1" s="316"/>
      <c r="FM1" s="316"/>
      <c r="FN1" s="316"/>
      <c r="FO1" s="316"/>
      <c r="FP1" s="316"/>
      <c r="FQ1" s="316"/>
      <c r="FR1" s="316"/>
      <c r="FS1" s="316"/>
      <c r="FT1" s="316"/>
      <c r="FU1" s="316"/>
      <c r="FV1" s="316"/>
      <c r="FW1" s="316"/>
      <c r="FX1" s="31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</row>
    <row r="2" spans="1:210" x14ac:dyDescent="0.3"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</row>
    <row r="3" spans="1:210" x14ac:dyDescent="0.3"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</row>
    <row r="4" spans="1:210" s="27" customFormat="1" ht="18.75" customHeight="1" x14ac:dyDescent="0.3">
      <c r="A4" s="318" t="s">
        <v>194</v>
      </c>
      <c r="B4" s="318" t="s">
        <v>183</v>
      </c>
      <c r="C4" s="357" t="s">
        <v>410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  <c r="CZ4" s="358"/>
      <c r="DA4" s="358"/>
      <c r="DB4" s="358"/>
      <c r="DC4" s="358"/>
      <c r="DD4" s="358"/>
      <c r="DE4" s="358"/>
      <c r="DF4" s="358"/>
      <c r="DG4" s="358"/>
      <c r="DH4" s="358"/>
      <c r="DI4" s="358"/>
      <c r="DJ4" s="358"/>
      <c r="DK4" s="358"/>
      <c r="DL4" s="358"/>
      <c r="DM4" s="358"/>
      <c r="DN4" s="358"/>
      <c r="DO4" s="358"/>
      <c r="DP4" s="358"/>
      <c r="DQ4" s="358"/>
      <c r="DR4" s="358"/>
      <c r="DS4" s="358"/>
      <c r="DT4" s="358"/>
      <c r="DU4" s="358"/>
      <c r="DV4" s="358"/>
      <c r="DW4" s="358"/>
      <c r="DX4" s="358"/>
      <c r="DY4" s="358"/>
      <c r="DZ4" s="358"/>
      <c r="EA4" s="358"/>
      <c r="EB4" s="358"/>
      <c r="EC4" s="358"/>
      <c r="ED4" s="358"/>
      <c r="EE4" s="358"/>
      <c r="EF4" s="358"/>
      <c r="EG4" s="358"/>
      <c r="EH4" s="358"/>
      <c r="EI4" s="358"/>
      <c r="EJ4" s="358"/>
      <c r="EK4" s="358"/>
      <c r="EL4" s="358"/>
      <c r="EM4" s="358"/>
      <c r="EN4" s="358"/>
      <c r="EO4" s="358"/>
      <c r="EP4" s="358"/>
      <c r="EQ4" s="358"/>
      <c r="ER4" s="358"/>
      <c r="ES4" s="358"/>
      <c r="ET4" s="358"/>
      <c r="EU4" s="358"/>
      <c r="EV4" s="358"/>
      <c r="EW4" s="358"/>
      <c r="EX4" s="358"/>
      <c r="EY4" s="358"/>
      <c r="EZ4" s="358"/>
      <c r="FA4" s="358"/>
      <c r="FB4" s="358"/>
      <c r="FC4" s="358"/>
      <c r="FD4" s="358"/>
      <c r="FE4" s="358"/>
      <c r="FF4" s="358"/>
      <c r="FG4" s="358"/>
      <c r="FH4" s="358"/>
      <c r="FI4" s="358"/>
      <c r="FJ4" s="358"/>
      <c r="FK4" s="358"/>
      <c r="FL4" s="358"/>
      <c r="FM4" s="358"/>
      <c r="FN4" s="358"/>
      <c r="FO4" s="358"/>
      <c r="FP4" s="358"/>
      <c r="FQ4" s="358"/>
      <c r="FR4" s="358"/>
      <c r="FS4" s="358"/>
      <c r="FT4" s="358"/>
      <c r="FU4" s="358"/>
      <c r="FV4" s="358"/>
      <c r="FW4" s="358"/>
      <c r="FX4" s="358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</row>
    <row r="5" spans="1:210" s="27" customFormat="1" ht="184.5" customHeight="1" x14ac:dyDescent="0.3">
      <c r="A5" s="318"/>
      <c r="B5" s="318"/>
      <c r="C5" s="352" t="s">
        <v>138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5" t="s">
        <v>189</v>
      </c>
      <c r="Y5" s="352" t="s">
        <v>160</v>
      </c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5" t="s">
        <v>319</v>
      </c>
      <c r="AU5" s="352" t="s">
        <v>190</v>
      </c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5" t="s">
        <v>320</v>
      </c>
      <c r="BQ5" s="352" t="s">
        <v>191</v>
      </c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3" t="s">
        <v>321</v>
      </c>
      <c r="CM5" s="352" t="s">
        <v>397</v>
      </c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2"/>
      <c r="DH5" s="353" t="s">
        <v>396</v>
      </c>
      <c r="DI5" s="352" t="s">
        <v>269</v>
      </c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2"/>
      <c r="ED5" s="353" t="s">
        <v>402</v>
      </c>
      <c r="EE5" s="352" t="s">
        <v>270</v>
      </c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2"/>
      <c r="EZ5" s="353" t="s">
        <v>405</v>
      </c>
      <c r="FA5" s="352" t="s">
        <v>408</v>
      </c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2"/>
      <c r="FV5" s="353" t="s">
        <v>409</v>
      </c>
      <c r="FW5" s="353" t="s">
        <v>411</v>
      </c>
      <c r="FX5" s="354" t="s">
        <v>174</v>
      </c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</row>
    <row r="6" spans="1:210" s="27" customFormat="1" ht="18.75" customHeight="1" x14ac:dyDescent="0.3">
      <c r="A6" s="318"/>
      <c r="B6" s="318"/>
      <c r="C6" s="67" t="s">
        <v>87</v>
      </c>
      <c r="D6" s="67" t="s">
        <v>88</v>
      </c>
      <c r="E6" s="67" t="s">
        <v>89</v>
      </c>
      <c r="F6" s="67" t="s">
        <v>90</v>
      </c>
      <c r="G6" s="67" t="s">
        <v>91</v>
      </c>
      <c r="H6" s="67" t="s">
        <v>92</v>
      </c>
      <c r="I6" s="67" t="s">
        <v>93</v>
      </c>
      <c r="J6" s="67" t="s">
        <v>94</v>
      </c>
      <c r="K6" s="67" t="s">
        <v>95</v>
      </c>
      <c r="L6" s="67" t="s">
        <v>96</v>
      </c>
      <c r="M6" s="67" t="s">
        <v>97</v>
      </c>
      <c r="N6" s="67" t="s">
        <v>98</v>
      </c>
      <c r="O6" s="67" t="s">
        <v>99</v>
      </c>
      <c r="P6" s="67" t="s">
        <v>100</v>
      </c>
      <c r="Q6" s="68" t="s">
        <v>101</v>
      </c>
      <c r="R6" s="68" t="s">
        <v>102</v>
      </c>
      <c r="S6" s="69" t="s">
        <v>103</v>
      </c>
      <c r="T6" s="69" t="s">
        <v>104</v>
      </c>
      <c r="U6" s="69" t="s">
        <v>365</v>
      </c>
      <c r="V6" s="69" t="s">
        <v>366</v>
      </c>
      <c r="W6" s="69" t="s">
        <v>139</v>
      </c>
      <c r="X6" s="356"/>
      <c r="Y6" s="67" t="s">
        <v>87</v>
      </c>
      <c r="Z6" s="67" t="s">
        <v>88</v>
      </c>
      <c r="AA6" s="67" t="s">
        <v>89</v>
      </c>
      <c r="AB6" s="67" t="s">
        <v>90</v>
      </c>
      <c r="AC6" s="67" t="s">
        <v>91</v>
      </c>
      <c r="AD6" s="67" t="s">
        <v>92</v>
      </c>
      <c r="AE6" s="67" t="s">
        <v>93</v>
      </c>
      <c r="AF6" s="67" t="s">
        <v>94</v>
      </c>
      <c r="AG6" s="67" t="s">
        <v>95</v>
      </c>
      <c r="AH6" s="67" t="s">
        <v>96</v>
      </c>
      <c r="AI6" s="67" t="s">
        <v>97</v>
      </c>
      <c r="AJ6" s="67" t="s">
        <v>98</v>
      </c>
      <c r="AK6" s="67" t="s">
        <v>99</v>
      </c>
      <c r="AL6" s="67" t="s">
        <v>100</v>
      </c>
      <c r="AM6" s="68" t="s">
        <v>101</v>
      </c>
      <c r="AN6" s="68" t="s">
        <v>102</v>
      </c>
      <c r="AO6" s="69" t="s">
        <v>103</v>
      </c>
      <c r="AP6" s="69" t="s">
        <v>104</v>
      </c>
      <c r="AQ6" s="69" t="s">
        <v>365</v>
      </c>
      <c r="AR6" s="69" t="s">
        <v>366</v>
      </c>
      <c r="AS6" s="69" t="s">
        <v>139</v>
      </c>
      <c r="AT6" s="356"/>
      <c r="AU6" s="67" t="s">
        <v>87</v>
      </c>
      <c r="AV6" s="67" t="s">
        <v>88</v>
      </c>
      <c r="AW6" s="67" t="s">
        <v>89</v>
      </c>
      <c r="AX6" s="67" t="s">
        <v>90</v>
      </c>
      <c r="AY6" s="67" t="s">
        <v>91</v>
      </c>
      <c r="AZ6" s="67" t="s">
        <v>92</v>
      </c>
      <c r="BA6" s="67" t="s">
        <v>93</v>
      </c>
      <c r="BB6" s="67" t="s">
        <v>94</v>
      </c>
      <c r="BC6" s="67" t="s">
        <v>95</v>
      </c>
      <c r="BD6" s="67" t="s">
        <v>96</v>
      </c>
      <c r="BE6" s="67" t="s">
        <v>97</v>
      </c>
      <c r="BF6" s="67" t="s">
        <v>98</v>
      </c>
      <c r="BG6" s="67" t="s">
        <v>99</v>
      </c>
      <c r="BH6" s="67" t="s">
        <v>100</v>
      </c>
      <c r="BI6" s="68" t="s">
        <v>101</v>
      </c>
      <c r="BJ6" s="68" t="s">
        <v>102</v>
      </c>
      <c r="BK6" s="69" t="s">
        <v>103</v>
      </c>
      <c r="BL6" s="69" t="s">
        <v>104</v>
      </c>
      <c r="BM6" s="69" t="s">
        <v>365</v>
      </c>
      <c r="BN6" s="69" t="s">
        <v>366</v>
      </c>
      <c r="BO6" s="69" t="s">
        <v>139</v>
      </c>
      <c r="BP6" s="356"/>
      <c r="BQ6" s="67" t="s">
        <v>87</v>
      </c>
      <c r="BR6" s="67" t="s">
        <v>88</v>
      </c>
      <c r="BS6" s="67" t="s">
        <v>89</v>
      </c>
      <c r="BT6" s="67" t="s">
        <v>90</v>
      </c>
      <c r="BU6" s="67" t="s">
        <v>91</v>
      </c>
      <c r="BV6" s="67" t="s">
        <v>92</v>
      </c>
      <c r="BW6" s="67" t="s">
        <v>93</v>
      </c>
      <c r="BX6" s="67" t="s">
        <v>94</v>
      </c>
      <c r="BY6" s="67" t="s">
        <v>95</v>
      </c>
      <c r="BZ6" s="67" t="s">
        <v>96</v>
      </c>
      <c r="CA6" s="67" t="s">
        <v>97</v>
      </c>
      <c r="CB6" s="67" t="s">
        <v>98</v>
      </c>
      <c r="CC6" s="67" t="s">
        <v>99</v>
      </c>
      <c r="CD6" s="67" t="s">
        <v>100</v>
      </c>
      <c r="CE6" s="68" t="s">
        <v>101</v>
      </c>
      <c r="CF6" s="68" t="s">
        <v>102</v>
      </c>
      <c r="CG6" s="69" t="s">
        <v>103</v>
      </c>
      <c r="CH6" s="69" t="s">
        <v>104</v>
      </c>
      <c r="CI6" s="69" t="s">
        <v>365</v>
      </c>
      <c r="CJ6" s="69" t="s">
        <v>366</v>
      </c>
      <c r="CK6" s="69" t="s">
        <v>139</v>
      </c>
      <c r="CL6" s="353"/>
      <c r="CM6" s="67" t="s">
        <v>87</v>
      </c>
      <c r="CN6" s="67" t="s">
        <v>88</v>
      </c>
      <c r="CO6" s="67" t="s">
        <v>89</v>
      </c>
      <c r="CP6" s="67" t="s">
        <v>90</v>
      </c>
      <c r="CQ6" s="67" t="s">
        <v>91</v>
      </c>
      <c r="CR6" s="67" t="s">
        <v>92</v>
      </c>
      <c r="CS6" s="67" t="s">
        <v>93</v>
      </c>
      <c r="CT6" s="67" t="s">
        <v>94</v>
      </c>
      <c r="CU6" s="67" t="s">
        <v>95</v>
      </c>
      <c r="CV6" s="67" t="s">
        <v>96</v>
      </c>
      <c r="CW6" s="67" t="s">
        <v>97</v>
      </c>
      <c r="CX6" s="67" t="s">
        <v>98</v>
      </c>
      <c r="CY6" s="67" t="s">
        <v>99</v>
      </c>
      <c r="CZ6" s="67" t="s">
        <v>100</v>
      </c>
      <c r="DA6" s="68" t="s">
        <v>101</v>
      </c>
      <c r="DB6" s="68" t="s">
        <v>102</v>
      </c>
      <c r="DC6" s="69" t="s">
        <v>103</v>
      </c>
      <c r="DD6" s="69" t="s">
        <v>104</v>
      </c>
      <c r="DE6" s="69" t="s">
        <v>365</v>
      </c>
      <c r="DF6" s="69" t="s">
        <v>366</v>
      </c>
      <c r="DG6" s="69" t="s">
        <v>139</v>
      </c>
      <c r="DH6" s="353"/>
      <c r="DI6" s="67" t="s">
        <v>87</v>
      </c>
      <c r="DJ6" s="67" t="s">
        <v>88</v>
      </c>
      <c r="DK6" s="67" t="s">
        <v>89</v>
      </c>
      <c r="DL6" s="67" t="s">
        <v>90</v>
      </c>
      <c r="DM6" s="67" t="s">
        <v>91</v>
      </c>
      <c r="DN6" s="67" t="s">
        <v>92</v>
      </c>
      <c r="DO6" s="67" t="s">
        <v>93</v>
      </c>
      <c r="DP6" s="67" t="s">
        <v>94</v>
      </c>
      <c r="DQ6" s="67" t="s">
        <v>95</v>
      </c>
      <c r="DR6" s="67" t="s">
        <v>96</v>
      </c>
      <c r="DS6" s="67" t="s">
        <v>97</v>
      </c>
      <c r="DT6" s="67" t="s">
        <v>98</v>
      </c>
      <c r="DU6" s="67" t="s">
        <v>99</v>
      </c>
      <c r="DV6" s="67" t="s">
        <v>100</v>
      </c>
      <c r="DW6" s="68" t="s">
        <v>101</v>
      </c>
      <c r="DX6" s="68" t="s">
        <v>102</v>
      </c>
      <c r="DY6" s="69" t="s">
        <v>103</v>
      </c>
      <c r="DZ6" s="69" t="s">
        <v>104</v>
      </c>
      <c r="EA6" s="69" t="s">
        <v>365</v>
      </c>
      <c r="EB6" s="69" t="s">
        <v>366</v>
      </c>
      <c r="EC6" s="69" t="s">
        <v>139</v>
      </c>
      <c r="ED6" s="353"/>
      <c r="EE6" s="67" t="s">
        <v>87</v>
      </c>
      <c r="EF6" s="67" t="s">
        <v>88</v>
      </c>
      <c r="EG6" s="67" t="s">
        <v>89</v>
      </c>
      <c r="EH6" s="67" t="s">
        <v>90</v>
      </c>
      <c r="EI6" s="67" t="s">
        <v>91</v>
      </c>
      <c r="EJ6" s="67" t="s">
        <v>92</v>
      </c>
      <c r="EK6" s="67" t="s">
        <v>93</v>
      </c>
      <c r="EL6" s="67" t="s">
        <v>94</v>
      </c>
      <c r="EM6" s="67" t="s">
        <v>95</v>
      </c>
      <c r="EN6" s="67" t="s">
        <v>96</v>
      </c>
      <c r="EO6" s="67" t="s">
        <v>97</v>
      </c>
      <c r="EP6" s="67" t="s">
        <v>98</v>
      </c>
      <c r="EQ6" s="67" t="s">
        <v>99</v>
      </c>
      <c r="ER6" s="67" t="s">
        <v>100</v>
      </c>
      <c r="ES6" s="68" t="s">
        <v>101</v>
      </c>
      <c r="ET6" s="68" t="s">
        <v>102</v>
      </c>
      <c r="EU6" s="69" t="s">
        <v>103</v>
      </c>
      <c r="EV6" s="69" t="s">
        <v>104</v>
      </c>
      <c r="EW6" s="69" t="s">
        <v>365</v>
      </c>
      <c r="EX6" s="69" t="s">
        <v>366</v>
      </c>
      <c r="EY6" s="69" t="s">
        <v>139</v>
      </c>
      <c r="EZ6" s="353"/>
      <c r="FA6" s="67" t="s">
        <v>87</v>
      </c>
      <c r="FB6" s="67" t="s">
        <v>88</v>
      </c>
      <c r="FC6" s="67" t="s">
        <v>89</v>
      </c>
      <c r="FD6" s="67" t="s">
        <v>90</v>
      </c>
      <c r="FE6" s="67" t="s">
        <v>91</v>
      </c>
      <c r="FF6" s="67" t="s">
        <v>92</v>
      </c>
      <c r="FG6" s="67" t="s">
        <v>93</v>
      </c>
      <c r="FH6" s="67" t="s">
        <v>94</v>
      </c>
      <c r="FI6" s="67" t="s">
        <v>95</v>
      </c>
      <c r="FJ6" s="67" t="s">
        <v>96</v>
      </c>
      <c r="FK6" s="67" t="s">
        <v>97</v>
      </c>
      <c r="FL6" s="67" t="s">
        <v>98</v>
      </c>
      <c r="FM6" s="67" t="s">
        <v>99</v>
      </c>
      <c r="FN6" s="67" t="s">
        <v>100</v>
      </c>
      <c r="FO6" s="68" t="s">
        <v>101</v>
      </c>
      <c r="FP6" s="68" t="s">
        <v>102</v>
      </c>
      <c r="FQ6" s="69" t="s">
        <v>103</v>
      </c>
      <c r="FR6" s="69" t="s">
        <v>104</v>
      </c>
      <c r="FS6" s="69" t="s">
        <v>365</v>
      </c>
      <c r="FT6" s="69" t="s">
        <v>366</v>
      </c>
      <c r="FU6" s="69" t="s">
        <v>139</v>
      </c>
      <c r="FV6" s="353"/>
      <c r="FW6" s="353"/>
      <c r="FX6" s="354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</row>
    <row r="7" spans="1:210" s="92" customFormat="1" ht="15.6" x14ac:dyDescent="0.3">
      <c r="A7" s="90"/>
      <c r="B7" s="90"/>
      <c r="C7" s="351" t="s">
        <v>141</v>
      </c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91" t="s">
        <v>167</v>
      </c>
      <c r="Y7" s="351" t="s">
        <v>142</v>
      </c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91" t="s">
        <v>168</v>
      </c>
      <c r="AU7" s="348" t="s">
        <v>143</v>
      </c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  <c r="BI7" s="349"/>
      <c r="BJ7" s="349"/>
      <c r="BK7" s="349"/>
      <c r="BL7" s="349"/>
      <c r="BM7" s="349"/>
      <c r="BN7" s="349"/>
      <c r="BO7" s="350"/>
      <c r="BP7" s="91" t="s">
        <v>169</v>
      </c>
      <c r="BQ7" s="351" t="s">
        <v>144</v>
      </c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91" t="s">
        <v>170</v>
      </c>
      <c r="CM7" s="348" t="s">
        <v>398</v>
      </c>
      <c r="CN7" s="349"/>
      <c r="CO7" s="349"/>
      <c r="CP7" s="349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49"/>
      <c r="DF7" s="349"/>
      <c r="DG7" s="350"/>
      <c r="DH7" s="288" t="s">
        <v>399</v>
      </c>
      <c r="DI7" s="348" t="s">
        <v>401</v>
      </c>
      <c r="DJ7" s="349"/>
      <c r="DK7" s="349"/>
      <c r="DL7" s="349"/>
      <c r="DM7" s="349"/>
      <c r="DN7" s="349"/>
      <c r="DO7" s="349"/>
      <c r="DP7" s="349"/>
      <c r="DQ7" s="349"/>
      <c r="DR7" s="349"/>
      <c r="DS7" s="349"/>
      <c r="DT7" s="349"/>
      <c r="DU7" s="349"/>
      <c r="DV7" s="349"/>
      <c r="DW7" s="349"/>
      <c r="DX7" s="349"/>
      <c r="DY7" s="349"/>
      <c r="DZ7" s="349"/>
      <c r="EA7" s="349"/>
      <c r="EB7" s="349"/>
      <c r="EC7" s="350"/>
      <c r="ED7" s="288" t="s">
        <v>400</v>
      </c>
      <c r="EE7" s="348" t="s">
        <v>403</v>
      </c>
      <c r="EF7" s="349"/>
      <c r="EG7" s="349"/>
      <c r="EH7" s="349"/>
      <c r="EI7" s="349"/>
      <c r="EJ7" s="349"/>
      <c r="EK7" s="349"/>
      <c r="EL7" s="349"/>
      <c r="EM7" s="349"/>
      <c r="EN7" s="349"/>
      <c r="EO7" s="349"/>
      <c r="EP7" s="349"/>
      <c r="EQ7" s="349"/>
      <c r="ER7" s="349"/>
      <c r="ES7" s="349"/>
      <c r="ET7" s="349"/>
      <c r="EU7" s="349"/>
      <c r="EV7" s="349"/>
      <c r="EW7" s="349"/>
      <c r="EX7" s="349"/>
      <c r="EY7" s="350"/>
      <c r="EZ7" s="288" t="s">
        <v>404</v>
      </c>
      <c r="FA7" s="348" t="s">
        <v>406</v>
      </c>
      <c r="FB7" s="349"/>
      <c r="FC7" s="349"/>
      <c r="FD7" s="349"/>
      <c r="FE7" s="349"/>
      <c r="FF7" s="349"/>
      <c r="FG7" s="349"/>
      <c r="FH7" s="349"/>
      <c r="FI7" s="349"/>
      <c r="FJ7" s="349"/>
      <c r="FK7" s="349"/>
      <c r="FL7" s="349"/>
      <c r="FM7" s="349"/>
      <c r="FN7" s="349"/>
      <c r="FO7" s="349"/>
      <c r="FP7" s="349"/>
      <c r="FQ7" s="349"/>
      <c r="FR7" s="349"/>
      <c r="FS7" s="349"/>
      <c r="FT7" s="349"/>
      <c r="FU7" s="350"/>
      <c r="FV7" s="288" t="s">
        <v>407</v>
      </c>
      <c r="FW7" s="288" t="s">
        <v>412</v>
      </c>
      <c r="FX7" s="114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</row>
    <row r="8" spans="1:210" s="10" customFormat="1" ht="15" x14ac:dyDescent="0.25">
      <c r="A8" s="71"/>
      <c r="B8" s="52" t="str">
        <f>'2'!B7</f>
        <v>КГКОУ Школа 4</v>
      </c>
      <c r="C8" s="41"/>
      <c r="D8" s="41">
        <v>1</v>
      </c>
      <c r="E8" s="41">
        <v>2</v>
      </c>
      <c r="F8" s="41"/>
      <c r="G8" s="41">
        <v>4</v>
      </c>
      <c r="H8" s="41"/>
      <c r="I8" s="41">
        <v>1</v>
      </c>
      <c r="J8" s="41"/>
      <c r="K8" s="41">
        <v>1</v>
      </c>
      <c r="L8" s="41">
        <v>1</v>
      </c>
      <c r="M8" s="41"/>
      <c r="N8" s="41">
        <v>1</v>
      </c>
      <c r="O8" s="41"/>
      <c r="P8" s="41">
        <v>1</v>
      </c>
      <c r="Q8" s="41">
        <v>1</v>
      </c>
      <c r="R8" s="41">
        <v>1</v>
      </c>
      <c r="S8" s="41"/>
      <c r="T8" s="41"/>
      <c r="U8" s="41"/>
      <c r="V8" s="41"/>
      <c r="W8" s="41">
        <v>1</v>
      </c>
      <c r="X8" s="53">
        <f>SUM(C8:W8)</f>
        <v>15</v>
      </c>
      <c r="Y8" s="41">
        <v>1</v>
      </c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>
        <v>1</v>
      </c>
      <c r="AT8" s="53">
        <f>SUM(Y8:AS8)</f>
        <v>2</v>
      </c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53">
        <f>SUM(AU8:BO8)</f>
        <v>0</v>
      </c>
      <c r="BQ8" s="41">
        <v>6</v>
      </c>
      <c r="BR8" s="41"/>
      <c r="BS8" s="41">
        <v>1</v>
      </c>
      <c r="BT8" s="41">
        <v>1</v>
      </c>
      <c r="BU8" s="41">
        <v>1</v>
      </c>
      <c r="BV8" s="41">
        <v>1</v>
      </c>
      <c r="BW8" s="41"/>
      <c r="BX8" s="41">
        <v>1</v>
      </c>
      <c r="BY8" s="41"/>
      <c r="BZ8" s="41"/>
      <c r="CA8" s="41"/>
      <c r="CB8" s="41"/>
      <c r="CC8" s="41">
        <v>1</v>
      </c>
      <c r="CD8" s="41"/>
      <c r="CE8" s="41"/>
      <c r="CF8" s="41"/>
      <c r="CG8" s="41"/>
      <c r="CH8" s="41"/>
      <c r="CI8" s="41"/>
      <c r="CJ8" s="41"/>
      <c r="CK8" s="41"/>
      <c r="CL8" s="53">
        <f>SUM(BQ8:CK8)</f>
        <v>12</v>
      </c>
      <c r="CM8" s="84">
        <v>4</v>
      </c>
      <c r="CN8" s="84">
        <v>1</v>
      </c>
      <c r="CO8" s="84">
        <v>3</v>
      </c>
      <c r="CP8" s="84"/>
      <c r="CQ8" s="84">
        <v>2</v>
      </c>
      <c r="CR8" s="84">
        <v>1</v>
      </c>
      <c r="CS8" s="84"/>
      <c r="CT8" s="84">
        <v>1</v>
      </c>
      <c r="CU8" s="84"/>
      <c r="CV8" s="84">
        <v>1</v>
      </c>
      <c r="CW8" s="84"/>
      <c r="CX8" s="84"/>
      <c r="CY8" s="84"/>
      <c r="CZ8" s="84"/>
      <c r="DA8" s="84"/>
      <c r="DB8" s="84">
        <v>1</v>
      </c>
      <c r="DC8" s="84"/>
      <c r="DD8" s="84"/>
      <c r="DE8" s="84">
        <v>4</v>
      </c>
      <c r="DF8" s="84"/>
      <c r="DG8" s="84">
        <v>2</v>
      </c>
      <c r="DH8" s="250">
        <f>SUM(CM8:DG8)</f>
        <v>20</v>
      </c>
      <c r="DI8" s="84">
        <v>1</v>
      </c>
      <c r="DJ8" s="84"/>
      <c r="DK8" s="84"/>
      <c r="DL8" s="84">
        <v>1</v>
      </c>
      <c r="DM8" s="84"/>
      <c r="DN8" s="84"/>
      <c r="DO8" s="84"/>
      <c r="DP8" s="84"/>
      <c r="DQ8" s="84"/>
      <c r="DR8" s="84"/>
      <c r="DS8" s="84"/>
      <c r="DT8" s="84">
        <v>1</v>
      </c>
      <c r="DU8" s="84">
        <v>1</v>
      </c>
      <c r="DV8" s="84"/>
      <c r="DW8" s="84"/>
      <c r="DX8" s="84"/>
      <c r="DY8" s="84"/>
      <c r="DZ8" s="84"/>
      <c r="EA8" s="84">
        <v>1</v>
      </c>
      <c r="EB8" s="84"/>
      <c r="EC8" s="84"/>
      <c r="ED8" s="250">
        <f>SUM(DI8:EC8)</f>
        <v>5</v>
      </c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250">
        <f>SUM(EE8:EY8)</f>
        <v>0</v>
      </c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>
        <f>SUM(FA8:FU8)</f>
        <v>0</v>
      </c>
      <c r="FW8" s="84">
        <v>0</v>
      </c>
      <c r="FX8" s="256">
        <f>CL8+BP8+AT8+X8+DH8+ED8+EZ8+FV8+FW8</f>
        <v>54</v>
      </c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</row>
    <row r="9" spans="1:210" x14ac:dyDescent="0.3">
      <c r="I9" s="33"/>
      <c r="J9" s="33"/>
      <c r="K9" s="33"/>
      <c r="L9" s="33"/>
      <c r="M9" s="33"/>
      <c r="N9" s="33"/>
      <c r="O9" s="33"/>
      <c r="P9" s="33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</row>
    <row r="10" spans="1:210" x14ac:dyDescent="0.3"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</row>
    <row r="11" spans="1:210" s="126" customFormat="1" ht="15.6" x14ac:dyDescent="0.3">
      <c r="B11" s="127" t="s">
        <v>192</v>
      </c>
      <c r="DH11" s="285" t="s">
        <v>523</v>
      </c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</row>
    <row r="12" spans="1:210" s="126" customFormat="1" ht="12.75" customHeight="1" x14ac:dyDescent="0.3"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</row>
    <row r="13" spans="1:210" s="126" customFormat="1" ht="22.5" customHeight="1" x14ac:dyDescent="0.3">
      <c r="B13" s="144" t="s">
        <v>526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29"/>
      <c r="AB13" s="129"/>
      <c r="AC13" s="129"/>
      <c r="AD13" s="129"/>
      <c r="AE13" s="129"/>
      <c r="CK13" s="128"/>
      <c r="CL13" s="128"/>
      <c r="CM13" s="346" t="s">
        <v>548</v>
      </c>
      <c r="CN13" s="346"/>
      <c r="CO13" s="346"/>
      <c r="CP13" s="346"/>
      <c r="CQ13" s="346"/>
      <c r="CR13" s="346"/>
      <c r="CS13" s="305">
        <v>1</v>
      </c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</row>
    <row r="14" spans="1:210" s="126" customFormat="1" ht="15.6" x14ac:dyDescent="0.3">
      <c r="B14" s="130" t="s">
        <v>105</v>
      </c>
      <c r="C14" s="131" t="s">
        <v>87</v>
      </c>
      <c r="D14" s="131"/>
      <c r="E14" s="132"/>
      <c r="F14" s="132"/>
      <c r="G14" s="132"/>
      <c r="H14" s="132"/>
      <c r="I14" s="132"/>
      <c r="J14" s="132"/>
      <c r="K14" s="132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CK14" s="128"/>
      <c r="CL14" s="128"/>
      <c r="CM14" s="346" t="s">
        <v>543</v>
      </c>
      <c r="CN14" s="346"/>
      <c r="CO14" s="346"/>
      <c r="CP14" s="346"/>
      <c r="CQ14" s="346"/>
      <c r="CR14" s="346"/>
      <c r="CS14" s="305">
        <v>1</v>
      </c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347" t="s">
        <v>543</v>
      </c>
      <c r="DJ14" s="347"/>
      <c r="DK14" s="347"/>
      <c r="DL14" s="347"/>
      <c r="DM14" s="347"/>
      <c r="DN14" s="128">
        <v>1</v>
      </c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</row>
    <row r="15" spans="1:210" s="126" customFormat="1" ht="15.6" x14ac:dyDescent="0.3">
      <c r="B15" s="130" t="s">
        <v>106</v>
      </c>
      <c r="C15" s="131" t="s">
        <v>88</v>
      </c>
      <c r="D15" s="131"/>
      <c r="E15" s="132"/>
      <c r="F15" s="132"/>
      <c r="G15" s="132"/>
      <c r="H15" s="132"/>
      <c r="I15" s="132"/>
      <c r="J15" s="132"/>
      <c r="K15" s="132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CK15" s="128"/>
      <c r="CL15" s="128"/>
      <c r="CM15" s="346" t="s">
        <v>544</v>
      </c>
      <c r="CN15" s="346"/>
      <c r="CO15" s="346"/>
      <c r="CP15" s="346"/>
      <c r="CQ15" s="346"/>
      <c r="CR15" s="346"/>
      <c r="CS15" s="305">
        <v>2</v>
      </c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347" t="s">
        <v>544</v>
      </c>
      <c r="DJ15" s="347"/>
      <c r="DK15" s="347"/>
      <c r="DL15" s="347"/>
      <c r="DM15" s="347"/>
      <c r="DN15" s="128">
        <v>1</v>
      </c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</row>
    <row r="16" spans="1:210" s="126" customFormat="1" ht="15.6" x14ac:dyDescent="0.3">
      <c r="B16" s="130" t="s">
        <v>107</v>
      </c>
      <c r="C16" s="131" t="s">
        <v>89</v>
      </c>
      <c r="D16" s="131"/>
      <c r="E16" s="132"/>
      <c r="F16" s="132"/>
      <c r="G16" s="132"/>
      <c r="H16" s="132"/>
      <c r="I16" s="132"/>
      <c r="J16" s="132"/>
      <c r="K16" s="132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CK16" s="128"/>
      <c r="CL16" s="128"/>
      <c r="CM16" s="346" t="s">
        <v>549</v>
      </c>
      <c r="CN16" s="346"/>
      <c r="CO16" s="346"/>
      <c r="CP16" s="346"/>
      <c r="CQ16" s="346"/>
      <c r="CR16" s="346"/>
      <c r="CS16" s="305">
        <v>1</v>
      </c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347" t="s">
        <v>545</v>
      </c>
      <c r="DJ16" s="347"/>
      <c r="DK16" s="347"/>
      <c r="DL16" s="347"/>
      <c r="DM16" s="347"/>
      <c r="DN16" s="128">
        <v>1</v>
      </c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</row>
    <row r="17" spans="2:208" s="126" customFormat="1" ht="15.6" x14ac:dyDescent="0.3">
      <c r="B17" s="130" t="s">
        <v>108</v>
      </c>
      <c r="C17" s="131" t="s">
        <v>90</v>
      </c>
      <c r="D17" s="131"/>
      <c r="E17" s="132"/>
      <c r="F17" s="132"/>
      <c r="G17" s="132"/>
      <c r="H17" s="132"/>
      <c r="I17" s="132"/>
      <c r="J17" s="132"/>
      <c r="K17" s="132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CK17" s="128"/>
      <c r="CL17" s="128"/>
      <c r="CM17" s="346" t="s">
        <v>550</v>
      </c>
      <c r="CN17" s="346"/>
      <c r="CO17" s="346"/>
      <c r="CP17" s="346"/>
      <c r="CQ17" s="346"/>
      <c r="CR17" s="346"/>
      <c r="CS17" s="305">
        <v>1</v>
      </c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347" t="s">
        <v>546</v>
      </c>
      <c r="DJ17" s="347"/>
      <c r="DK17" s="347"/>
      <c r="DL17" s="347"/>
      <c r="DM17" s="347"/>
      <c r="DN17" s="128">
        <v>1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</row>
    <row r="18" spans="2:208" s="126" customFormat="1" ht="16.8" customHeight="1" x14ac:dyDescent="0.3">
      <c r="B18" s="130" t="s">
        <v>109</v>
      </c>
      <c r="C18" s="131" t="s">
        <v>91</v>
      </c>
      <c r="D18" s="131"/>
      <c r="E18" s="132"/>
      <c r="F18" s="132"/>
      <c r="G18" s="132"/>
      <c r="H18" s="132"/>
      <c r="I18" s="132"/>
      <c r="J18" s="132"/>
      <c r="K18" s="132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CK18" s="128"/>
      <c r="CL18" s="128"/>
      <c r="CM18" s="346" t="s">
        <v>551</v>
      </c>
      <c r="CN18" s="346"/>
      <c r="CO18" s="346"/>
      <c r="CP18" s="346"/>
      <c r="CQ18" s="346"/>
      <c r="CR18" s="346"/>
      <c r="CS18" s="305">
        <v>1</v>
      </c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347" t="s">
        <v>547</v>
      </c>
      <c r="DJ18" s="347"/>
      <c r="DK18" s="347"/>
      <c r="DL18" s="347"/>
      <c r="DM18" s="347"/>
      <c r="DN18" s="128">
        <v>1</v>
      </c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</row>
    <row r="19" spans="2:208" s="126" customFormat="1" ht="15.6" x14ac:dyDescent="0.3">
      <c r="B19" s="130" t="s">
        <v>110</v>
      </c>
      <c r="C19" s="131" t="s">
        <v>92</v>
      </c>
      <c r="D19" s="131"/>
      <c r="E19" s="132"/>
      <c r="F19" s="132"/>
      <c r="G19" s="132"/>
      <c r="H19" s="132"/>
      <c r="I19" s="132"/>
      <c r="J19" s="132"/>
      <c r="K19" s="132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CK19" s="134"/>
      <c r="CL19" s="134"/>
      <c r="CM19" s="346" t="s">
        <v>547</v>
      </c>
      <c r="CN19" s="346"/>
      <c r="CO19" s="346"/>
      <c r="CP19" s="346"/>
      <c r="CQ19" s="346"/>
      <c r="CR19" s="346"/>
      <c r="CS19" s="305">
        <v>3</v>
      </c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5"/>
      <c r="FY19" s="134"/>
      <c r="FZ19" s="135"/>
      <c r="GA19" s="134"/>
      <c r="GB19" s="135"/>
      <c r="GC19" s="134"/>
      <c r="GD19" s="135"/>
      <c r="GE19" s="134"/>
      <c r="GF19" s="135"/>
      <c r="GG19" s="110"/>
      <c r="GH19" s="134"/>
      <c r="GI19" s="134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</row>
    <row r="20" spans="2:208" s="126" customFormat="1" ht="15.6" x14ac:dyDescent="0.3">
      <c r="B20" s="130" t="s">
        <v>111</v>
      </c>
      <c r="C20" s="131" t="s">
        <v>93</v>
      </c>
      <c r="D20" s="131"/>
      <c r="E20" s="132"/>
      <c r="F20" s="132"/>
      <c r="G20" s="132"/>
      <c r="H20" s="132"/>
      <c r="I20" s="132"/>
      <c r="J20" s="132"/>
      <c r="K20" s="132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CK20" s="134"/>
      <c r="CL20" s="134"/>
      <c r="CM20" s="346" t="s">
        <v>552</v>
      </c>
      <c r="CN20" s="346"/>
      <c r="CO20" s="346"/>
      <c r="CP20" s="346"/>
      <c r="CQ20" s="346"/>
      <c r="CR20" s="346"/>
      <c r="CS20" s="305">
        <v>1</v>
      </c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5"/>
      <c r="FY20" s="134"/>
      <c r="FZ20" s="135"/>
      <c r="GA20" s="134"/>
      <c r="GB20" s="135"/>
      <c r="GC20" s="134"/>
      <c r="GD20" s="135"/>
      <c r="GE20" s="134"/>
      <c r="GF20" s="135"/>
      <c r="GG20" s="110"/>
      <c r="GH20" s="134"/>
      <c r="GI20" s="134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</row>
    <row r="21" spans="2:208" s="126" customFormat="1" ht="15.6" x14ac:dyDescent="0.3">
      <c r="B21" s="130" t="s">
        <v>112</v>
      </c>
      <c r="C21" s="131" t="s">
        <v>94</v>
      </c>
      <c r="D21" s="131"/>
      <c r="E21" s="132"/>
      <c r="F21" s="132"/>
      <c r="G21" s="132"/>
      <c r="H21" s="132"/>
      <c r="I21" s="132"/>
      <c r="J21" s="132"/>
      <c r="K21" s="132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CK21" s="134"/>
      <c r="CL21" s="134"/>
      <c r="CM21" s="346" t="s">
        <v>553</v>
      </c>
      <c r="CN21" s="346"/>
      <c r="CO21" s="346"/>
      <c r="CP21" s="346"/>
      <c r="CQ21" s="346"/>
      <c r="CR21" s="346"/>
      <c r="CS21" s="305">
        <v>1</v>
      </c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5"/>
      <c r="FY21" s="134"/>
      <c r="FZ21" s="135"/>
      <c r="GA21" s="134"/>
      <c r="GB21" s="135"/>
      <c r="GC21" s="134"/>
      <c r="GD21" s="135"/>
      <c r="GE21" s="134"/>
      <c r="GF21" s="135"/>
      <c r="GG21" s="110"/>
      <c r="GH21" s="134"/>
      <c r="GI21" s="134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</row>
    <row r="22" spans="2:208" s="126" customFormat="1" ht="15.6" x14ac:dyDescent="0.3">
      <c r="B22" s="130" t="s">
        <v>113</v>
      </c>
      <c r="C22" s="131" t="s">
        <v>95</v>
      </c>
      <c r="D22" s="131"/>
      <c r="E22" s="132"/>
      <c r="F22" s="132"/>
      <c r="G22" s="132"/>
      <c r="H22" s="132"/>
      <c r="I22" s="132"/>
      <c r="J22" s="132"/>
      <c r="K22" s="132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5"/>
      <c r="FY22" s="134"/>
      <c r="FZ22" s="135"/>
      <c r="GA22" s="134"/>
      <c r="GB22" s="135"/>
      <c r="GC22" s="134"/>
      <c r="GD22" s="135"/>
      <c r="GE22" s="134"/>
      <c r="GF22" s="135"/>
      <c r="GG22" s="110"/>
      <c r="GH22" s="134"/>
      <c r="GI22" s="134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</row>
    <row r="23" spans="2:208" s="126" customFormat="1" ht="15.6" x14ac:dyDescent="0.3">
      <c r="B23" s="136" t="s">
        <v>114</v>
      </c>
      <c r="C23" s="131" t="s">
        <v>96</v>
      </c>
      <c r="D23" s="131"/>
      <c r="E23" s="132"/>
      <c r="F23" s="132"/>
      <c r="G23" s="132"/>
      <c r="H23" s="132"/>
      <c r="I23" s="132"/>
      <c r="J23" s="132"/>
      <c r="K23" s="132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5"/>
      <c r="FY23" s="134"/>
      <c r="FZ23" s="135"/>
      <c r="GA23" s="134"/>
      <c r="GB23" s="135"/>
      <c r="GC23" s="134"/>
      <c r="GD23" s="135"/>
      <c r="GE23" s="134"/>
      <c r="GF23" s="135"/>
      <c r="GG23" s="110"/>
      <c r="GH23" s="134"/>
      <c r="GI23" s="134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</row>
    <row r="24" spans="2:208" s="126" customFormat="1" ht="15.6" x14ac:dyDescent="0.3">
      <c r="B24" s="136" t="s">
        <v>115</v>
      </c>
      <c r="C24" s="131" t="s">
        <v>97</v>
      </c>
      <c r="D24" s="131"/>
      <c r="E24" s="132"/>
      <c r="F24" s="132"/>
      <c r="G24" s="132"/>
      <c r="H24" s="132"/>
      <c r="I24" s="132"/>
      <c r="J24" s="132"/>
      <c r="K24" s="132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5"/>
      <c r="FY24" s="134"/>
      <c r="FZ24" s="135"/>
      <c r="GA24" s="134"/>
      <c r="GB24" s="135"/>
      <c r="GC24" s="134"/>
      <c r="GD24" s="135"/>
      <c r="GE24" s="134"/>
      <c r="GF24" s="135"/>
      <c r="GG24" s="110"/>
      <c r="GH24" s="134"/>
      <c r="GI24" s="134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</row>
    <row r="25" spans="2:208" s="126" customFormat="1" ht="15.6" x14ac:dyDescent="0.3">
      <c r="B25" s="136" t="s">
        <v>116</v>
      </c>
      <c r="C25" s="131" t="s">
        <v>98</v>
      </c>
      <c r="D25" s="131"/>
      <c r="E25" s="132"/>
      <c r="F25" s="132"/>
      <c r="G25" s="132"/>
      <c r="H25" s="132"/>
      <c r="I25" s="132"/>
      <c r="J25" s="132"/>
      <c r="K25" s="132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5"/>
      <c r="FY25" s="134"/>
      <c r="FZ25" s="135"/>
      <c r="GA25" s="134"/>
      <c r="GB25" s="135"/>
      <c r="GC25" s="134"/>
      <c r="GD25" s="135"/>
      <c r="GE25" s="134"/>
      <c r="GF25" s="135"/>
      <c r="GG25" s="110"/>
      <c r="GH25" s="134"/>
      <c r="GI25" s="134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</row>
    <row r="26" spans="2:208" s="126" customFormat="1" ht="15.6" x14ac:dyDescent="0.3">
      <c r="B26" s="136" t="s">
        <v>117</v>
      </c>
      <c r="C26" s="131" t="s">
        <v>99</v>
      </c>
      <c r="D26" s="131"/>
      <c r="E26" s="132"/>
      <c r="F26" s="132"/>
      <c r="G26" s="132"/>
      <c r="H26" s="132"/>
      <c r="I26" s="132"/>
      <c r="J26" s="132"/>
      <c r="K26" s="132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5"/>
      <c r="FY26" s="134"/>
      <c r="FZ26" s="135"/>
      <c r="GA26" s="134"/>
      <c r="GB26" s="135"/>
      <c r="GC26" s="134"/>
      <c r="GD26" s="135"/>
      <c r="GE26" s="134"/>
      <c r="GF26" s="135"/>
      <c r="GG26" s="110"/>
      <c r="GH26" s="134"/>
      <c r="GI26" s="134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</row>
    <row r="27" spans="2:208" s="126" customFormat="1" ht="15.6" x14ac:dyDescent="0.3">
      <c r="B27" s="136" t="s">
        <v>118</v>
      </c>
      <c r="C27" s="131" t="s">
        <v>100</v>
      </c>
      <c r="D27" s="131"/>
      <c r="E27" s="132"/>
      <c r="F27" s="132"/>
      <c r="G27" s="132"/>
      <c r="H27" s="132"/>
      <c r="I27" s="132"/>
      <c r="J27" s="132"/>
      <c r="K27" s="132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5"/>
      <c r="FY27" s="134"/>
      <c r="FZ27" s="135"/>
      <c r="GA27" s="134"/>
      <c r="GB27" s="135"/>
      <c r="GC27" s="134"/>
      <c r="GD27" s="135"/>
      <c r="GE27" s="134"/>
      <c r="GF27" s="135"/>
      <c r="GG27" s="110"/>
      <c r="GH27" s="134"/>
      <c r="GI27" s="134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</row>
    <row r="28" spans="2:208" s="126" customFormat="1" ht="15.6" x14ac:dyDescent="0.3">
      <c r="B28" s="138" t="s">
        <v>119</v>
      </c>
      <c r="C28" s="139" t="s">
        <v>101</v>
      </c>
      <c r="D28" s="139"/>
      <c r="E28" s="132"/>
      <c r="F28" s="132"/>
      <c r="G28" s="132"/>
      <c r="H28" s="132"/>
      <c r="I28" s="132"/>
      <c r="J28" s="132"/>
      <c r="K28" s="132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5"/>
      <c r="FY28" s="134"/>
      <c r="FZ28" s="135"/>
      <c r="GA28" s="134"/>
      <c r="GB28" s="135"/>
      <c r="GC28" s="134"/>
      <c r="GD28" s="135"/>
      <c r="GE28" s="134"/>
      <c r="GF28" s="135"/>
      <c r="GG28" s="110"/>
      <c r="GH28" s="134"/>
      <c r="GI28" s="134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</row>
    <row r="29" spans="2:208" s="126" customFormat="1" ht="15.6" x14ac:dyDescent="0.3">
      <c r="B29" s="138" t="s">
        <v>120</v>
      </c>
      <c r="C29" s="139" t="s">
        <v>102</v>
      </c>
      <c r="D29" s="139"/>
      <c r="E29" s="132"/>
      <c r="F29" s="132"/>
      <c r="G29" s="132"/>
      <c r="H29" s="132"/>
      <c r="I29" s="132"/>
      <c r="J29" s="132"/>
      <c r="K29" s="132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5"/>
      <c r="FY29" s="134"/>
      <c r="FZ29" s="135"/>
      <c r="GA29" s="134"/>
      <c r="GB29" s="135"/>
      <c r="GC29" s="134"/>
      <c r="GD29" s="135"/>
      <c r="GE29" s="134"/>
      <c r="GF29" s="135"/>
      <c r="GG29" s="110"/>
      <c r="GH29" s="134"/>
      <c r="GI29" s="134"/>
      <c r="GJ29" s="128"/>
      <c r="GK29" s="128"/>
      <c r="GL29" s="128"/>
      <c r="GM29" s="128"/>
      <c r="GN29" s="128"/>
      <c r="GO29" s="128"/>
      <c r="GP29" s="128"/>
      <c r="GQ29" s="128"/>
      <c r="GR29" s="128"/>
      <c r="GS29" s="128"/>
      <c r="GT29" s="128"/>
      <c r="GU29" s="128"/>
      <c r="GV29" s="128"/>
      <c r="GW29" s="128"/>
      <c r="GX29" s="128"/>
      <c r="GY29" s="128"/>
      <c r="GZ29" s="128"/>
    </row>
    <row r="30" spans="2:208" s="126" customFormat="1" ht="15.6" x14ac:dyDescent="0.3">
      <c r="B30" s="140" t="s">
        <v>121</v>
      </c>
      <c r="C30" s="141" t="s">
        <v>103</v>
      </c>
      <c r="D30" s="141"/>
      <c r="E30" s="132"/>
      <c r="F30" s="132"/>
      <c r="G30" s="132"/>
      <c r="H30" s="132"/>
      <c r="I30" s="132"/>
      <c r="J30" s="132"/>
      <c r="K30" s="132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5"/>
      <c r="FY30" s="134"/>
      <c r="FZ30" s="135"/>
      <c r="GA30" s="134"/>
      <c r="GB30" s="135"/>
      <c r="GC30" s="134"/>
      <c r="GD30" s="135"/>
      <c r="GE30" s="134"/>
      <c r="GF30" s="135"/>
      <c r="GG30" s="110"/>
      <c r="GH30" s="134"/>
      <c r="GI30" s="134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</row>
    <row r="31" spans="2:208" s="126" customFormat="1" ht="15.6" x14ac:dyDescent="0.3">
      <c r="B31" s="140" t="s">
        <v>122</v>
      </c>
      <c r="C31" s="141" t="s">
        <v>104</v>
      </c>
      <c r="D31" s="141"/>
      <c r="E31" s="132"/>
      <c r="F31" s="132"/>
      <c r="G31" s="132"/>
      <c r="H31" s="132"/>
      <c r="I31" s="132"/>
      <c r="J31" s="132"/>
      <c r="K31" s="132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5"/>
      <c r="FY31" s="134"/>
      <c r="FZ31" s="135"/>
      <c r="GA31" s="134"/>
      <c r="GB31" s="135"/>
      <c r="GC31" s="134"/>
      <c r="GD31" s="135"/>
      <c r="GE31" s="134"/>
      <c r="GF31" s="135"/>
      <c r="GG31" s="110"/>
      <c r="GH31" s="134"/>
      <c r="GI31" s="134"/>
      <c r="GJ31" s="128"/>
      <c r="GK31" s="128"/>
      <c r="GL31" s="128"/>
      <c r="GM31" s="128"/>
      <c r="GN31" s="128"/>
      <c r="GO31" s="128"/>
      <c r="GP31" s="128"/>
      <c r="GQ31" s="128"/>
      <c r="GR31" s="128"/>
      <c r="GS31" s="128"/>
      <c r="GT31" s="128"/>
      <c r="GU31" s="128"/>
      <c r="GV31" s="128"/>
      <c r="GW31" s="128"/>
      <c r="GX31" s="128"/>
      <c r="GY31" s="128"/>
      <c r="GZ31" s="128"/>
    </row>
    <row r="32" spans="2:208" s="126" customFormat="1" ht="15.6" x14ac:dyDescent="0.3">
      <c r="B32" s="140" t="s">
        <v>367</v>
      </c>
      <c r="C32" s="141" t="s">
        <v>365</v>
      </c>
      <c r="D32" s="141"/>
      <c r="E32" s="132"/>
      <c r="F32" s="132"/>
      <c r="G32" s="132"/>
      <c r="H32" s="132"/>
      <c r="I32" s="132"/>
      <c r="J32" s="132"/>
      <c r="K32" s="132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5"/>
      <c r="FY32" s="134"/>
      <c r="FZ32" s="135"/>
      <c r="GA32" s="134"/>
      <c r="GB32" s="135"/>
      <c r="GC32" s="134"/>
      <c r="GD32" s="135"/>
      <c r="GE32" s="134"/>
      <c r="GF32" s="135"/>
      <c r="GG32" s="110"/>
      <c r="GH32" s="134"/>
      <c r="GI32" s="134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8"/>
      <c r="GZ32" s="128"/>
    </row>
    <row r="33" spans="2:210" s="126" customFormat="1" ht="15.6" x14ac:dyDescent="0.3">
      <c r="B33" s="140" t="s">
        <v>368</v>
      </c>
      <c r="C33" s="141" t="s">
        <v>366</v>
      </c>
      <c r="D33" s="141"/>
      <c r="E33" s="132"/>
      <c r="F33" s="132"/>
      <c r="G33" s="132"/>
      <c r="H33" s="132"/>
      <c r="I33" s="132"/>
      <c r="J33" s="132"/>
      <c r="K33" s="132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5"/>
      <c r="FY33" s="134"/>
      <c r="FZ33" s="135"/>
      <c r="GA33" s="134"/>
      <c r="GB33" s="135"/>
      <c r="GC33" s="134"/>
      <c r="GD33" s="135"/>
      <c r="GE33" s="134"/>
      <c r="GF33" s="135"/>
      <c r="GG33" s="110"/>
      <c r="GH33" s="134"/>
      <c r="GI33" s="134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</row>
    <row r="34" spans="2:210" s="126" customFormat="1" ht="15.6" x14ac:dyDescent="0.3">
      <c r="B34" s="140" t="s">
        <v>140</v>
      </c>
      <c r="C34" s="141" t="s">
        <v>139</v>
      </c>
      <c r="D34" s="140"/>
      <c r="E34" s="132"/>
      <c r="F34" s="132"/>
      <c r="G34" s="132"/>
      <c r="H34" s="132"/>
      <c r="I34" s="132"/>
      <c r="J34" s="132"/>
      <c r="K34" s="132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FY34" s="134"/>
      <c r="FZ34" s="135"/>
      <c r="GA34" s="134"/>
      <c r="GB34" s="135"/>
      <c r="GC34" s="134"/>
      <c r="GD34" s="135"/>
      <c r="GE34" s="134"/>
      <c r="GF34" s="135"/>
      <c r="GG34" s="134"/>
      <c r="GH34" s="135"/>
      <c r="GI34" s="110"/>
      <c r="GJ34" s="134"/>
      <c r="GK34" s="134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</row>
    <row r="35" spans="2:210" s="126" customFormat="1" ht="15.6" x14ac:dyDescent="0.3">
      <c r="B35" s="142"/>
      <c r="C35" s="132"/>
      <c r="D35" s="132"/>
      <c r="E35" s="132"/>
      <c r="F35" s="132"/>
      <c r="G35" s="132"/>
      <c r="H35" s="132"/>
      <c r="I35" s="132"/>
      <c r="J35" s="132"/>
      <c r="K35" s="132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FY35" s="134"/>
      <c r="FZ35" s="135"/>
      <c r="GA35" s="134"/>
      <c r="GB35" s="135"/>
      <c r="GC35" s="134"/>
      <c r="GD35" s="135"/>
      <c r="GE35" s="134"/>
      <c r="GF35" s="135"/>
      <c r="GG35" s="134"/>
      <c r="GH35" s="135"/>
      <c r="GI35" s="110"/>
      <c r="GJ35" s="134"/>
      <c r="GK35" s="134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</row>
    <row r="36" spans="2:210" s="126" customFormat="1" ht="15.75" customHeight="1" x14ac:dyDescent="0.3">
      <c r="B36" s="145" t="s">
        <v>193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FY36" s="134"/>
      <c r="FZ36" s="135"/>
      <c r="GA36" s="134"/>
      <c r="GB36" s="135"/>
      <c r="GC36" s="134"/>
      <c r="GD36" s="135"/>
      <c r="GE36" s="134"/>
      <c r="GF36" s="135"/>
      <c r="GG36" s="134"/>
      <c r="GH36" s="135"/>
      <c r="GI36" s="110"/>
      <c r="GJ36" s="134"/>
      <c r="GK36" s="134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</row>
    <row r="37" spans="2:210" x14ac:dyDescent="0.3">
      <c r="B37" s="42" t="s">
        <v>182</v>
      </c>
    </row>
  </sheetData>
  <sheetProtection insertRows="0"/>
  <mergeCells count="44">
    <mergeCell ref="FA7:FU7"/>
    <mergeCell ref="A1:FX1"/>
    <mergeCell ref="X5:X6"/>
    <mergeCell ref="AT5:AT6"/>
    <mergeCell ref="BP5:BP6"/>
    <mergeCell ref="A4:A6"/>
    <mergeCell ref="B4:B6"/>
    <mergeCell ref="C5:W5"/>
    <mergeCell ref="Y5:AS5"/>
    <mergeCell ref="AU5:BO5"/>
    <mergeCell ref="BQ5:CK5"/>
    <mergeCell ref="DH5:DH6"/>
    <mergeCell ref="CM5:DG5"/>
    <mergeCell ref="CL5:CL6"/>
    <mergeCell ref="C4:FX4"/>
    <mergeCell ref="FW5:FW6"/>
    <mergeCell ref="DI5:EC5"/>
    <mergeCell ref="ED5:ED6"/>
    <mergeCell ref="FX5:FX6"/>
    <mergeCell ref="EZ5:EZ6"/>
    <mergeCell ref="EE5:EY5"/>
    <mergeCell ref="FV5:FV6"/>
    <mergeCell ref="FA5:FU5"/>
    <mergeCell ref="AU7:BO7"/>
    <mergeCell ref="BQ7:CK7"/>
    <mergeCell ref="C7:W7"/>
    <mergeCell ref="Y7:AS7"/>
    <mergeCell ref="EE7:EY7"/>
    <mergeCell ref="CM7:DG7"/>
    <mergeCell ref="DI7:EC7"/>
    <mergeCell ref="DI14:DM14"/>
    <mergeCell ref="DI15:DM15"/>
    <mergeCell ref="DI16:DM16"/>
    <mergeCell ref="DI17:DM17"/>
    <mergeCell ref="DI18:DM18"/>
    <mergeCell ref="CM18:CR18"/>
    <mergeCell ref="CM19:CR19"/>
    <mergeCell ref="CM20:CR20"/>
    <mergeCell ref="CM21:CR21"/>
    <mergeCell ref="CM13:CR13"/>
    <mergeCell ref="CM14:CR14"/>
    <mergeCell ref="CM15:CR15"/>
    <mergeCell ref="CM16:CR16"/>
    <mergeCell ref="CM17:CR17"/>
  </mergeCells>
  <pageMargins left="0.23622047244094491" right="0.23622047244094491" top="0.74803149606299213" bottom="0.74803149606299213" header="0.31496062992125984" footer="0.31496062992125984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70" zoomScaleNormal="70" zoomScaleSheetLayoutView="70" workbookViewId="0">
      <selection activeCell="M7" sqref="M7"/>
    </sheetView>
  </sheetViews>
  <sheetFormatPr defaultColWidth="9.109375" defaultRowHeight="14.4" x14ac:dyDescent="0.3"/>
  <cols>
    <col min="1" max="1" width="4.6640625" style="23" customWidth="1"/>
    <col min="2" max="2" width="42.109375" style="23" customWidth="1"/>
    <col min="3" max="4" width="8.6640625" style="1" customWidth="1"/>
    <col min="5" max="5" width="10.5546875" style="1" customWidth="1"/>
    <col min="6" max="6" width="8.6640625" style="1" customWidth="1"/>
    <col min="7" max="7" width="11.109375" style="1" customWidth="1"/>
    <col min="8" max="8" width="8.6640625" style="1" customWidth="1"/>
    <col min="9" max="9" width="15" style="1" customWidth="1"/>
    <col min="10" max="12" width="8.6640625" style="1" customWidth="1"/>
    <col min="13" max="16384" width="9.109375" style="1"/>
  </cols>
  <sheetData>
    <row r="1" spans="1:12" ht="26.25" customHeight="1" x14ac:dyDescent="0.25">
      <c r="A1" s="316" t="s">
        <v>334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s="222" customFormat="1" ht="15.6" x14ac:dyDescent="0.3"/>
    <row r="3" spans="1:12" ht="27" customHeight="1" x14ac:dyDescent="0.25">
      <c r="A3" s="318" t="s">
        <v>194</v>
      </c>
      <c r="B3" s="318" t="s">
        <v>183</v>
      </c>
      <c r="C3" s="317" t="s">
        <v>80</v>
      </c>
      <c r="D3" s="317" t="s">
        <v>338</v>
      </c>
      <c r="E3" s="317" t="s">
        <v>339</v>
      </c>
      <c r="F3" s="317" t="s">
        <v>3</v>
      </c>
      <c r="G3" s="317" t="s">
        <v>340</v>
      </c>
      <c r="H3" s="317" t="s">
        <v>197</v>
      </c>
      <c r="I3" s="317" t="s">
        <v>145</v>
      </c>
      <c r="J3" s="359" t="s">
        <v>341</v>
      </c>
      <c r="K3" s="359" t="s">
        <v>146</v>
      </c>
      <c r="L3" s="359" t="s">
        <v>147</v>
      </c>
    </row>
    <row r="4" spans="1:12" ht="164.25" customHeight="1" x14ac:dyDescent="0.25">
      <c r="A4" s="318"/>
      <c r="B4" s="318"/>
      <c r="C4" s="317"/>
      <c r="D4" s="317"/>
      <c r="E4" s="317"/>
      <c r="F4" s="317"/>
      <c r="G4" s="317"/>
      <c r="H4" s="317"/>
      <c r="I4" s="317"/>
      <c r="J4" s="359"/>
      <c r="K4" s="359"/>
      <c r="L4" s="359"/>
    </row>
    <row r="5" spans="1:12" ht="15.6" x14ac:dyDescent="0.3">
      <c r="A5" s="74"/>
      <c r="B5" s="74"/>
      <c r="C5" s="49" t="s">
        <v>43</v>
      </c>
      <c r="D5" s="49" t="s">
        <v>44</v>
      </c>
      <c r="E5" s="49" t="s">
        <v>45</v>
      </c>
      <c r="F5" s="49" t="s">
        <v>46</v>
      </c>
      <c r="G5" s="49" t="s">
        <v>47</v>
      </c>
      <c r="H5" s="49" t="s">
        <v>48</v>
      </c>
      <c r="I5" s="49" t="s">
        <v>49</v>
      </c>
      <c r="J5" s="49" t="s">
        <v>50</v>
      </c>
      <c r="K5" s="49" t="s">
        <v>51</v>
      </c>
      <c r="L5" s="49" t="s">
        <v>52</v>
      </c>
    </row>
    <row r="6" spans="1:12" ht="15" x14ac:dyDescent="0.25">
      <c r="A6" s="51"/>
      <c r="B6" s="52" t="str">
        <f>'[2]2'!B7</f>
        <v>КГКОУ Школа 4</v>
      </c>
      <c r="C6" s="41">
        <v>3</v>
      </c>
      <c r="D6" s="53">
        <f>'4'!I5</f>
        <v>145</v>
      </c>
      <c r="E6" s="41">
        <v>145</v>
      </c>
      <c r="F6" s="53">
        <f>'2'!W7</f>
        <v>123</v>
      </c>
      <c r="G6" s="41">
        <v>123</v>
      </c>
      <c r="H6" s="2" t="s">
        <v>554</v>
      </c>
      <c r="I6" s="41">
        <v>123</v>
      </c>
      <c r="J6" s="41">
        <v>0</v>
      </c>
      <c r="K6" s="41">
        <v>0</v>
      </c>
      <c r="L6" s="41">
        <v>0</v>
      </c>
    </row>
    <row r="7" spans="1:12" x14ac:dyDescent="0.3">
      <c r="A7" s="35"/>
      <c r="B7" s="36"/>
    </row>
    <row r="8" spans="1:12" x14ac:dyDescent="0.3">
      <c r="B8" s="38"/>
    </row>
    <row r="9" spans="1:12" ht="15.6" x14ac:dyDescent="0.3">
      <c r="A9" s="107" t="s">
        <v>163</v>
      </c>
      <c r="B9" s="38"/>
    </row>
    <row r="10" spans="1:12" ht="33.75" customHeight="1" x14ac:dyDescent="0.25">
      <c r="A10" s="329" t="s">
        <v>342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</row>
    <row r="11" spans="1:12" ht="51" customHeight="1" x14ac:dyDescent="0.25">
      <c r="A11" s="360" t="s">
        <v>198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</row>
    <row r="12" spans="1:12" ht="15.6" x14ac:dyDescent="0.3">
      <c r="A12" s="108" t="s">
        <v>196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2" ht="15.6" x14ac:dyDescent="0.3">
      <c r="A13" s="109" t="s">
        <v>161</v>
      </c>
    </row>
    <row r="15" spans="1:12" x14ac:dyDescent="0.3">
      <c r="A15" s="42" t="s">
        <v>182</v>
      </c>
    </row>
  </sheetData>
  <mergeCells count="15">
    <mergeCell ref="L3:L4"/>
    <mergeCell ref="A1:L1"/>
    <mergeCell ref="A11:L11"/>
    <mergeCell ref="A10:L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1">
    <dataValidation type="list" allowBlank="1" showInputMessage="1" showErrorMessage="1" sqref="H6">
      <formula1>"да, нет"</formula1>
    </dataValidation>
  </dataValidations>
  <pageMargins left="0.25" right="0.25" top="0.75" bottom="0.75" header="0.3" footer="0.3"/>
  <pageSetup paperSize="9" scale="84" orientation="landscape" r:id="rId1"/>
  <rowBreaks count="1" manualBreakCount="1">
    <brk id="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zoomScale="85" zoomScaleNormal="85" zoomScaleSheetLayoutView="70" workbookViewId="0">
      <selection activeCell="G9" sqref="G9"/>
    </sheetView>
  </sheetViews>
  <sheetFormatPr defaultColWidth="9.109375" defaultRowHeight="14.4" x14ac:dyDescent="0.3"/>
  <cols>
    <col min="1" max="1" width="4.6640625" style="23" customWidth="1"/>
    <col min="2" max="2" width="42.109375" style="23" customWidth="1"/>
    <col min="3" max="3" width="29" style="1" customWidth="1"/>
    <col min="4" max="4" width="36.88671875" style="1" customWidth="1"/>
    <col min="5" max="5" width="30.44140625" style="1" customWidth="1"/>
    <col min="6" max="6" width="29" style="1" customWidth="1"/>
    <col min="7" max="16384" width="9.109375" style="1"/>
  </cols>
  <sheetData>
    <row r="1" spans="1:6" ht="26.25" customHeight="1" x14ac:dyDescent="0.25">
      <c r="A1" s="316" t="s">
        <v>310</v>
      </c>
      <c r="B1" s="316"/>
      <c r="C1" s="316"/>
      <c r="D1" s="316"/>
      <c r="E1" s="316"/>
      <c r="F1" s="316"/>
    </row>
    <row r="2" spans="1:6" s="157" customFormat="1" ht="15.6" x14ac:dyDescent="0.25">
      <c r="A2" s="156"/>
      <c r="B2" s="156"/>
    </row>
    <row r="3" spans="1:6" ht="27" customHeight="1" x14ac:dyDescent="0.25">
      <c r="A3" s="318" t="s">
        <v>194</v>
      </c>
      <c r="B3" s="318" t="s">
        <v>183</v>
      </c>
      <c r="C3" s="362" t="s">
        <v>440</v>
      </c>
      <c r="D3" s="354" t="s">
        <v>221</v>
      </c>
      <c r="E3" s="354"/>
      <c r="F3" s="354"/>
    </row>
    <row r="4" spans="1:6" ht="164.25" customHeight="1" x14ac:dyDescent="0.25">
      <c r="A4" s="318"/>
      <c r="B4" s="318"/>
      <c r="C4" s="362"/>
      <c r="D4" s="150" t="s">
        <v>220</v>
      </c>
      <c r="E4" s="150" t="s">
        <v>331</v>
      </c>
      <c r="F4" s="150" t="s">
        <v>332</v>
      </c>
    </row>
    <row r="5" spans="1:6" ht="15.6" x14ac:dyDescent="0.3">
      <c r="A5" s="74"/>
      <c r="B5" s="74"/>
      <c r="C5" s="151" t="s">
        <v>53</v>
      </c>
      <c r="D5" s="151" t="s">
        <v>54</v>
      </c>
      <c r="E5" s="151" t="s">
        <v>55</v>
      </c>
      <c r="F5" s="151" t="s">
        <v>56</v>
      </c>
    </row>
    <row r="6" spans="1:6" ht="15" x14ac:dyDescent="0.25">
      <c r="A6" s="51"/>
      <c r="B6" s="52" t="str">
        <f>'2'!B7</f>
        <v>КГКОУ Школа 4</v>
      </c>
      <c r="C6" s="41">
        <v>5</v>
      </c>
      <c r="D6" s="41">
        <v>5</v>
      </c>
      <c r="E6" s="41">
        <v>0</v>
      </c>
      <c r="F6" s="41">
        <v>0</v>
      </c>
    </row>
    <row r="7" spans="1:6" x14ac:dyDescent="0.3">
      <c r="A7" s="35"/>
      <c r="B7" s="36"/>
    </row>
    <row r="8" spans="1:6" x14ac:dyDescent="0.3">
      <c r="B8" s="46"/>
    </row>
    <row r="9" spans="1:6" ht="15.6" x14ac:dyDescent="0.3">
      <c r="A9" s="107" t="s">
        <v>163</v>
      </c>
      <c r="B9" s="46"/>
    </row>
    <row r="10" spans="1:6" ht="86.25" customHeight="1" x14ac:dyDescent="0.4">
      <c r="A10" s="361" t="s">
        <v>387</v>
      </c>
      <c r="B10" s="361"/>
      <c r="C10" s="361"/>
      <c r="D10" s="361"/>
      <c r="E10" s="361"/>
      <c r="F10" s="361"/>
    </row>
    <row r="11" spans="1:6" ht="22.5" customHeight="1" x14ac:dyDescent="0.3">
      <c r="A11" s="361" t="s">
        <v>347</v>
      </c>
      <c r="B11" s="361"/>
      <c r="C11" s="361"/>
      <c r="D11" s="361"/>
      <c r="E11" s="361"/>
      <c r="F11" s="361"/>
    </row>
    <row r="12" spans="1:6" ht="41.25" customHeight="1" x14ac:dyDescent="0.3">
      <c r="A12" s="361" t="s">
        <v>333</v>
      </c>
      <c r="B12" s="361"/>
      <c r="C12" s="361"/>
      <c r="D12" s="361"/>
      <c r="E12" s="361"/>
      <c r="F12" s="361"/>
    </row>
    <row r="13" spans="1:6" ht="15.6" x14ac:dyDescent="0.3">
      <c r="A13" s="108"/>
      <c r="B13" s="153"/>
    </row>
    <row r="14" spans="1:6" ht="15.6" x14ac:dyDescent="0.3">
      <c r="A14" s="109" t="s">
        <v>161</v>
      </c>
    </row>
    <row r="16" spans="1:6" x14ac:dyDescent="0.3">
      <c r="A16" s="42" t="s">
        <v>182</v>
      </c>
    </row>
  </sheetData>
  <mergeCells count="8">
    <mergeCell ref="A1:F1"/>
    <mergeCell ref="A12:F12"/>
    <mergeCell ref="A11:F11"/>
    <mergeCell ref="C3:C4"/>
    <mergeCell ref="D3:F3"/>
    <mergeCell ref="A3:A4"/>
    <mergeCell ref="B3:B4"/>
    <mergeCell ref="A10:F10"/>
  </mergeCells>
  <pageMargins left="0.25" right="0.25" top="0.75" bottom="0.75" header="0.3" footer="0.3"/>
  <pageSetup paperSize="9" scale="78" orientation="landscape" r:id="rId1"/>
  <rowBreaks count="1" manualBreakCount="1">
    <brk id="7" max="16383" man="1"/>
  </rowBreaks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Normal="100" workbookViewId="0">
      <selection activeCell="I6" sqref="I6"/>
    </sheetView>
  </sheetViews>
  <sheetFormatPr defaultColWidth="9.109375" defaultRowHeight="14.4" x14ac:dyDescent="0.3"/>
  <cols>
    <col min="1" max="1" width="4.6640625" style="23" customWidth="1"/>
    <col min="2" max="2" width="49.6640625" style="23" customWidth="1"/>
    <col min="3" max="4" width="7" style="1" bestFit="1" customWidth="1"/>
    <col min="5" max="6" width="12.88671875" style="1" bestFit="1" customWidth="1"/>
    <col min="7" max="7" width="9.88671875" style="1" bestFit="1" customWidth="1"/>
    <col min="8" max="8" width="9.88671875" style="1" customWidth="1"/>
    <col min="9" max="16384" width="9.109375" style="1"/>
  </cols>
  <sheetData>
    <row r="1" spans="1:8" ht="15.6" x14ac:dyDescent="0.25">
      <c r="A1" s="316" t="s">
        <v>322</v>
      </c>
      <c r="B1" s="316"/>
      <c r="C1" s="316"/>
      <c r="D1" s="316"/>
      <c r="E1" s="316"/>
      <c r="F1" s="316"/>
      <c r="G1" s="316"/>
      <c r="H1" s="316"/>
    </row>
    <row r="2" spans="1:8" ht="15.6" x14ac:dyDescent="0.3">
      <c r="A2" s="35"/>
      <c r="B2" s="1"/>
      <c r="C2" s="17"/>
      <c r="D2" s="17"/>
      <c r="E2" s="17"/>
      <c r="F2" s="17"/>
      <c r="G2" s="17"/>
      <c r="H2" s="17"/>
    </row>
    <row r="3" spans="1:8" ht="190.5" customHeight="1" x14ac:dyDescent="0.25">
      <c r="A3" s="120" t="s">
        <v>194</v>
      </c>
      <c r="B3" s="66" t="s">
        <v>195</v>
      </c>
      <c r="C3" s="63" t="s">
        <v>4</v>
      </c>
      <c r="D3" s="63" t="s">
        <v>5</v>
      </c>
      <c r="E3" s="63" t="s">
        <v>148</v>
      </c>
      <c r="F3" s="63" t="s">
        <v>57</v>
      </c>
      <c r="G3" s="63" t="s">
        <v>58</v>
      </c>
      <c r="H3" s="63" t="s">
        <v>59</v>
      </c>
    </row>
    <row r="4" spans="1:8" ht="15.6" x14ac:dyDescent="0.3">
      <c r="A4" s="50"/>
      <c r="B4" s="74"/>
      <c r="C4" s="49" t="s">
        <v>203</v>
      </c>
      <c r="D4" s="49" t="s">
        <v>204</v>
      </c>
      <c r="E4" s="49" t="s">
        <v>205</v>
      </c>
      <c r="F4" s="49" t="s">
        <v>206</v>
      </c>
      <c r="G4" s="49" t="s">
        <v>207</v>
      </c>
      <c r="H4" s="49" t="s">
        <v>208</v>
      </c>
    </row>
    <row r="5" spans="1:8" ht="15" x14ac:dyDescent="0.25">
      <c r="A5" s="51"/>
      <c r="B5" s="52" t="str">
        <f>'2'!B7</f>
        <v>КГКОУ Школа 4</v>
      </c>
      <c r="C5" s="41">
        <v>157</v>
      </c>
      <c r="D5" s="41">
        <v>101</v>
      </c>
      <c r="E5" s="41">
        <v>11</v>
      </c>
      <c r="F5" s="41">
        <v>67</v>
      </c>
      <c r="G5" s="55">
        <f>IF('4'!C5=0,0,('8'!E5+'8'!C5)*100/'4'!C5)</f>
        <v>100</v>
      </c>
      <c r="H5" s="55">
        <f>IF('4'!C5=0,0,('8'!F5+'8'!D5)*100/'4'!C5)</f>
        <v>100</v>
      </c>
    </row>
    <row r="6" spans="1:8" ht="13.8" x14ac:dyDescent="0.25">
      <c r="A6" s="121"/>
      <c r="B6" s="100"/>
      <c r="C6" s="82"/>
    </row>
    <row r="7" spans="1:8" ht="15.6" x14ac:dyDescent="0.3">
      <c r="A7" s="88" t="s">
        <v>159</v>
      </c>
    </row>
    <row r="8" spans="1:8" ht="15.6" x14ac:dyDescent="0.3">
      <c r="A8" s="89" t="s">
        <v>323</v>
      </c>
    </row>
    <row r="9" spans="1:8" x14ac:dyDescent="0.3">
      <c r="B9" s="38"/>
    </row>
    <row r="10" spans="1:8" ht="13.8" x14ac:dyDescent="0.25">
      <c r="A10" s="42" t="s">
        <v>182</v>
      </c>
      <c r="B10" s="38"/>
    </row>
    <row r="11" spans="1:8" ht="13.8" x14ac:dyDescent="0.25">
      <c r="A11" s="38"/>
      <c r="B11" s="38"/>
    </row>
  </sheetData>
  <mergeCells count="1">
    <mergeCell ref="A1:H1"/>
  </mergeCells>
  <pageMargins left="0.25" right="0.25" top="0.75" bottom="0.75" header="0.3" footer="0.3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Normal="100" workbookViewId="0">
      <selection activeCell="K6" sqref="K6"/>
    </sheetView>
  </sheetViews>
  <sheetFormatPr defaultColWidth="9.109375" defaultRowHeight="13.8" x14ac:dyDescent="0.3"/>
  <cols>
    <col min="1" max="1" width="4.88671875" style="35" customWidth="1"/>
    <col min="2" max="2" width="45.88671875" style="35" customWidth="1"/>
    <col min="3" max="3" width="20.88671875" style="35" customWidth="1"/>
    <col min="4" max="4" width="16.5546875" style="35" customWidth="1"/>
    <col min="5" max="5" width="13" style="35" customWidth="1"/>
    <col min="6" max="6" width="16.44140625" style="35" customWidth="1"/>
    <col min="7" max="7" width="9.6640625" style="35" customWidth="1"/>
    <col min="8" max="9" width="8.6640625" style="35" customWidth="1"/>
    <col min="10" max="10" width="16.109375" style="23" customWidth="1"/>
    <col min="11" max="11" width="22.44140625" style="23" customWidth="1"/>
    <col min="12" max="16384" width="9.109375" style="23"/>
  </cols>
  <sheetData>
    <row r="1" spans="1:11" ht="23.25" customHeight="1" x14ac:dyDescent="0.3">
      <c r="A1" s="316" t="s">
        <v>324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5.6" x14ac:dyDescent="0.3">
      <c r="A2" s="61"/>
      <c r="B2" s="61"/>
      <c r="C2" s="61"/>
      <c r="D2" s="61"/>
      <c r="E2" s="61"/>
      <c r="F2" s="61"/>
      <c r="G2" s="61"/>
      <c r="H2" s="61"/>
      <c r="I2" s="61"/>
    </row>
    <row r="3" spans="1:11" ht="69.75" customHeight="1" x14ac:dyDescent="0.3">
      <c r="A3" s="318" t="s">
        <v>194</v>
      </c>
      <c r="B3" s="340" t="s">
        <v>183</v>
      </c>
      <c r="C3" s="318" t="s">
        <v>199</v>
      </c>
      <c r="D3" s="318"/>
      <c r="E3" s="365" t="s">
        <v>150</v>
      </c>
      <c r="F3" s="366"/>
      <c r="G3" s="363" t="s">
        <v>344</v>
      </c>
      <c r="H3" s="365" t="s">
        <v>345</v>
      </c>
      <c r="I3" s="366"/>
      <c r="J3" s="327" t="s">
        <v>335</v>
      </c>
      <c r="K3" s="327" t="s">
        <v>336</v>
      </c>
    </row>
    <row r="4" spans="1:11" s="24" customFormat="1" ht="147" customHeight="1" x14ac:dyDescent="0.3">
      <c r="A4" s="318"/>
      <c r="B4" s="341"/>
      <c r="C4" s="66" t="s">
        <v>127</v>
      </c>
      <c r="D4" s="66" t="s">
        <v>152</v>
      </c>
      <c r="E4" s="66" t="s">
        <v>128</v>
      </c>
      <c r="F4" s="66" t="s">
        <v>151</v>
      </c>
      <c r="G4" s="364"/>
      <c r="H4" s="80" t="s">
        <v>172</v>
      </c>
      <c r="I4" s="80" t="s">
        <v>128</v>
      </c>
      <c r="J4" s="327"/>
      <c r="K4" s="327"/>
    </row>
    <row r="5" spans="1:11" ht="18" customHeight="1" x14ac:dyDescent="0.3">
      <c r="A5" s="76"/>
      <c r="B5" s="77"/>
      <c r="C5" s="78" t="s">
        <v>149</v>
      </c>
      <c r="D5" s="78" t="s">
        <v>63</v>
      </c>
      <c r="E5" s="78" t="s">
        <v>64</v>
      </c>
      <c r="F5" s="78" t="s">
        <v>65</v>
      </c>
      <c r="G5" s="78" t="s">
        <v>325</v>
      </c>
      <c r="H5" s="78" t="s">
        <v>326</v>
      </c>
      <c r="I5" s="78" t="s">
        <v>327</v>
      </c>
      <c r="J5" s="78" t="s">
        <v>328</v>
      </c>
      <c r="K5" s="78" t="s">
        <v>329</v>
      </c>
    </row>
    <row r="6" spans="1:11" ht="16.5" customHeight="1" x14ac:dyDescent="0.3">
      <c r="A6" s="51"/>
      <c r="B6" s="52" t="str">
        <f>'2'!B7</f>
        <v>КГКОУ Школа 4</v>
      </c>
      <c r="C6" s="52">
        <v>0</v>
      </c>
      <c r="D6" s="52">
        <v>0</v>
      </c>
      <c r="E6" s="52">
        <v>0</v>
      </c>
      <c r="F6" s="52">
        <v>0</v>
      </c>
      <c r="G6" s="52">
        <v>1</v>
      </c>
      <c r="H6" s="75">
        <v>0</v>
      </c>
      <c r="I6" s="75">
        <v>0</v>
      </c>
      <c r="J6" s="75">
        <v>1</v>
      </c>
      <c r="K6" s="75">
        <v>0</v>
      </c>
    </row>
    <row r="7" spans="1:11" ht="15.6" x14ac:dyDescent="0.3">
      <c r="A7" s="61"/>
      <c r="B7" s="61"/>
      <c r="C7" s="61"/>
      <c r="D7" s="61"/>
      <c r="E7" s="61"/>
      <c r="F7" s="61"/>
      <c r="G7" s="61"/>
      <c r="H7" s="61"/>
      <c r="I7" s="61"/>
    </row>
    <row r="8" spans="1:11" ht="15.6" x14ac:dyDescent="0.3">
      <c r="A8" s="88" t="s">
        <v>159</v>
      </c>
      <c r="B8" s="61"/>
      <c r="C8" s="61"/>
      <c r="D8" s="61"/>
      <c r="E8" s="61"/>
      <c r="F8" s="61"/>
      <c r="G8" s="61"/>
      <c r="H8" s="61"/>
      <c r="I8" s="61"/>
    </row>
    <row r="9" spans="1:11" ht="15.6" x14ac:dyDescent="0.3">
      <c r="A9" s="89" t="s">
        <v>343</v>
      </c>
      <c r="B9" s="61"/>
      <c r="C9" s="61"/>
      <c r="D9" s="61"/>
      <c r="E9" s="61"/>
      <c r="F9" s="61"/>
      <c r="G9" s="61"/>
      <c r="H9" s="61"/>
      <c r="I9" s="61"/>
    </row>
    <row r="10" spans="1:11" ht="15.6" x14ac:dyDescent="0.3">
      <c r="A10" s="89"/>
      <c r="B10" s="61"/>
      <c r="C10" s="61"/>
      <c r="D10" s="61"/>
      <c r="E10" s="61"/>
      <c r="F10" s="61"/>
      <c r="G10" s="61"/>
      <c r="H10" s="61"/>
      <c r="I10" s="61"/>
    </row>
    <row r="11" spans="1:11" x14ac:dyDescent="0.3">
      <c r="A11" s="42" t="s">
        <v>182</v>
      </c>
    </row>
  </sheetData>
  <sheetProtection insertRows="0"/>
  <mergeCells count="9">
    <mergeCell ref="J3:J4"/>
    <mergeCell ref="K3:K4"/>
    <mergeCell ref="A1:K1"/>
    <mergeCell ref="G3:G4"/>
    <mergeCell ref="A3:A4"/>
    <mergeCell ref="B3:B4"/>
    <mergeCell ref="C3:D3"/>
    <mergeCell ref="E3:F3"/>
    <mergeCell ref="H3:I3"/>
  </mergeCells>
  <pageMargins left="0.59055118110236227" right="0.39370078740157483" top="0.59055118110236227" bottom="0.3937007874015748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13</vt:i4>
      </vt:variant>
    </vt:vector>
  </HeadingPairs>
  <TitlesOfParts>
    <vt:vector size="2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9.1</vt:lpstr>
      <vt:lpstr>10</vt:lpstr>
      <vt:lpstr>11</vt:lpstr>
      <vt:lpstr>12</vt:lpstr>
      <vt:lpstr>13</vt:lpstr>
      <vt:lpstr>13.1</vt:lpstr>
      <vt:lpstr>ОО-2</vt:lpstr>
      <vt:lpstr>'11'!_Toc302056274</vt:lpstr>
      <vt:lpstr>'9'!_Toc302056274</vt:lpstr>
      <vt:lpstr>'10'!Область_печати</vt:lpstr>
      <vt:lpstr>'11'!Область_печати</vt:lpstr>
      <vt:lpstr>'13'!Область_печати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MinObr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merzlyakova</dc:creator>
  <cp:lastModifiedBy>Пользователь</cp:lastModifiedBy>
  <cp:lastPrinted>2020-02-14T02:30:26Z</cp:lastPrinted>
  <dcterms:created xsi:type="dcterms:W3CDTF">2011-03-25T07:19:51Z</dcterms:created>
  <dcterms:modified xsi:type="dcterms:W3CDTF">2021-03-03T03:33:03Z</dcterms:modified>
</cp:coreProperties>
</file>